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15576" windowHeight="7680"/>
  </bookViews>
  <sheets>
    <sheet name="finding model" sheetId="2" r:id="rId1"/>
    <sheet name="data analysis" sheetId="1" r:id="rId2"/>
    <sheet name="err" sheetId="3" r:id="rId3"/>
    <sheet name="Fit comparison" sheetId="4" r:id="rId4"/>
  </sheets>
  <calcPr calcId="145621"/>
</workbook>
</file>

<file path=xl/calcChain.xml><?xml version="1.0" encoding="utf-8"?>
<calcChain xmlns="http://schemas.openxmlformats.org/spreadsheetml/2006/main">
  <c r="AS23" i="1" l="1"/>
  <c r="AJ26" i="1" l="1"/>
  <c r="L1" i="3"/>
  <c r="O6" i="3" s="1"/>
  <c r="O9" i="3"/>
  <c r="O13" i="3"/>
  <c r="O17" i="3"/>
  <c r="O21" i="3"/>
  <c r="O25" i="3"/>
  <c r="O29" i="3"/>
  <c r="O33" i="3"/>
  <c r="O37" i="3"/>
  <c r="O41" i="3"/>
  <c r="O45" i="3"/>
  <c r="O49" i="3"/>
  <c r="O53" i="3"/>
  <c r="O57" i="3"/>
  <c r="O61" i="3"/>
  <c r="O65" i="3"/>
  <c r="O69" i="3"/>
  <c r="O73" i="3"/>
  <c r="O77" i="3"/>
  <c r="O81" i="3"/>
  <c r="O85" i="3"/>
  <c r="O89" i="3"/>
  <c r="O93" i="3"/>
  <c r="O97" i="3"/>
  <c r="O101" i="3"/>
  <c r="O105" i="3"/>
  <c r="N9" i="3"/>
  <c r="N13" i="3"/>
  <c r="N17" i="3"/>
  <c r="N21" i="3"/>
  <c r="N25" i="3"/>
  <c r="N29" i="3"/>
  <c r="N31" i="3"/>
  <c r="N33" i="3"/>
  <c r="N35" i="3"/>
  <c r="N37" i="3"/>
  <c r="N39" i="3"/>
  <c r="N41" i="3"/>
  <c r="N43" i="3"/>
  <c r="N45" i="3"/>
  <c r="N47" i="3"/>
  <c r="N49" i="3"/>
  <c r="N51" i="3"/>
  <c r="N53" i="3"/>
  <c r="N55" i="3"/>
  <c r="N57" i="3"/>
  <c r="N59" i="3"/>
  <c r="N61" i="3"/>
  <c r="N63" i="3"/>
  <c r="N65" i="3"/>
  <c r="N67" i="3"/>
  <c r="N69" i="3"/>
  <c r="N71" i="3"/>
  <c r="N73" i="3"/>
  <c r="N75" i="3"/>
  <c r="N77" i="3"/>
  <c r="N79" i="3"/>
  <c r="N81" i="3"/>
  <c r="N83" i="3"/>
  <c r="N85" i="3"/>
  <c r="N87" i="3"/>
  <c r="N89" i="3"/>
  <c r="N91" i="3"/>
  <c r="N93" i="3"/>
  <c r="N95" i="3"/>
  <c r="N97" i="3"/>
  <c r="N99" i="3"/>
  <c r="N101" i="3"/>
  <c r="N103" i="3"/>
  <c r="N105" i="3"/>
  <c r="O5" i="3"/>
  <c r="S9" i="3"/>
  <c r="S25" i="3"/>
  <c r="S41" i="3"/>
  <c r="S57" i="3"/>
  <c r="S73" i="3"/>
  <c r="S89" i="3"/>
  <c r="S105" i="3"/>
  <c r="R20" i="3"/>
  <c r="R36" i="3"/>
  <c r="R52" i="3"/>
  <c r="R67" i="3"/>
  <c r="R75" i="3"/>
  <c r="R83" i="3"/>
  <c r="R91" i="3"/>
  <c r="R99" i="3"/>
  <c r="Q6" i="3"/>
  <c r="Q14" i="3"/>
  <c r="Q22" i="3"/>
  <c r="Q30" i="3"/>
  <c r="Q38" i="3"/>
  <c r="Q46" i="3"/>
  <c r="Q54" i="3"/>
  <c r="Q62" i="3"/>
  <c r="Q70" i="3"/>
  <c r="Q78" i="3"/>
  <c r="Q86" i="3"/>
  <c r="Q93" i="3"/>
  <c r="Q98" i="3"/>
  <c r="Q103" i="3"/>
  <c r="P9" i="3"/>
  <c r="P14" i="3"/>
  <c r="P19" i="3"/>
  <c r="P25" i="3"/>
  <c r="P30" i="3"/>
  <c r="P35" i="3"/>
  <c r="P41" i="3"/>
  <c r="P45" i="3"/>
  <c r="P49" i="3"/>
  <c r="P53" i="3"/>
  <c r="P57" i="3"/>
  <c r="P61" i="3"/>
  <c r="P65" i="3"/>
  <c r="P69" i="3"/>
  <c r="P73" i="3"/>
  <c r="P77" i="3"/>
  <c r="P81" i="3"/>
  <c r="P85" i="3"/>
  <c r="P89" i="3"/>
  <c r="P93" i="3"/>
  <c r="P97" i="3"/>
  <c r="P99" i="3"/>
  <c r="P101" i="3"/>
  <c r="P105" i="3"/>
  <c r="P5" i="3"/>
  <c r="M7" i="3"/>
  <c r="M11" i="3"/>
  <c r="M13" i="3"/>
  <c r="M15" i="3"/>
  <c r="M19" i="3"/>
  <c r="M21" i="3"/>
  <c r="M23" i="3"/>
  <c r="M27" i="3"/>
  <c r="M29" i="3"/>
  <c r="M31" i="3"/>
  <c r="M35" i="3"/>
  <c r="M37" i="3"/>
  <c r="M39" i="3"/>
  <c r="M43" i="3"/>
  <c r="M45" i="3"/>
  <c r="M47" i="3"/>
  <c r="M51" i="3"/>
  <c r="M53" i="3"/>
  <c r="M55" i="3"/>
  <c r="M59" i="3"/>
  <c r="M61" i="3"/>
  <c r="M63" i="3"/>
  <c r="M67" i="3"/>
  <c r="M69" i="3"/>
  <c r="M71" i="3"/>
  <c r="M73" i="3"/>
  <c r="M75" i="3"/>
  <c r="M77" i="3"/>
  <c r="M79" i="3"/>
  <c r="M81" i="3"/>
  <c r="M83" i="3"/>
  <c r="M85" i="3"/>
  <c r="M87" i="3"/>
  <c r="M89" i="3"/>
  <c r="M91" i="3"/>
  <c r="M93" i="3"/>
  <c r="M95" i="3"/>
  <c r="M97" i="3"/>
  <c r="M99" i="3"/>
  <c r="M101" i="3"/>
  <c r="M103" i="3"/>
  <c r="M105" i="3"/>
  <c r="L6" i="3"/>
  <c r="L8" i="3"/>
  <c r="L10" i="3"/>
  <c r="L12" i="3"/>
  <c r="L14" i="3"/>
  <c r="L16" i="3"/>
  <c r="L18" i="3"/>
  <c r="L20" i="3"/>
  <c r="L22" i="3"/>
  <c r="L24" i="3"/>
  <c r="L26" i="3"/>
  <c r="L28" i="3"/>
  <c r="L30" i="3"/>
  <c r="L32" i="3"/>
  <c r="L33" i="3"/>
  <c r="L34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5" i="3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5" i="1"/>
  <c r="P91" i="3" l="1"/>
  <c r="P83" i="3"/>
  <c r="P75" i="3"/>
  <c r="P67" i="3"/>
  <c r="P59" i="3"/>
  <c r="P51" i="3"/>
  <c r="P43" i="3"/>
  <c r="P33" i="3"/>
  <c r="P22" i="3"/>
  <c r="P11" i="3"/>
  <c r="Q101" i="3"/>
  <c r="Q90" i="3"/>
  <c r="Q74" i="3"/>
  <c r="Q58" i="3"/>
  <c r="Q42" i="3"/>
  <c r="Q26" i="3"/>
  <c r="Q10" i="3"/>
  <c r="R95" i="3"/>
  <c r="R79" i="3"/>
  <c r="R60" i="3"/>
  <c r="R28" i="3"/>
  <c r="S97" i="3"/>
  <c r="S65" i="3"/>
  <c r="S33" i="3"/>
  <c r="S6" i="3"/>
  <c r="N104" i="3"/>
  <c r="N100" i="3"/>
  <c r="N96" i="3"/>
  <c r="N92" i="3"/>
  <c r="N88" i="3"/>
  <c r="N84" i="3"/>
  <c r="N80" i="3"/>
  <c r="N76" i="3"/>
  <c r="N72" i="3"/>
  <c r="N68" i="3"/>
  <c r="N64" i="3"/>
  <c r="N60" i="3"/>
  <c r="N56" i="3"/>
  <c r="N52" i="3"/>
  <c r="N48" i="3"/>
  <c r="N44" i="3"/>
  <c r="N40" i="3"/>
  <c r="N36" i="3"/>
  <c r="N32" i="3"/>
  <c r="N28" i="3"/>
  <c r="N24" i="3"/>
  <c r="N20" i="3"/>
  <c r="N16" i="3"/>
  <c r="N12" i="3"/>
  <c r="N8" i="3"/>
  <c r="O104" i="3"/>
  <c r="O100" i="3"/>
  <c r="O96" i="3"/>
  <c r="O92" i="3"/>
  <c r="O88" i="3"/>
  <c r="O84" i="3"/>
  <c r="O80" i="3"/>
  <c r="O76" i="3"/>
  <c r="O72" i="3"/>
  <c r="O68" i="3"/>
  <c r="O64" i="3"/>
  <c r="O60" i="3"/>
  <c r="O56" i="3"/>
  <c r="O52" i="3"/>
  <c r="O48" i="3"/>
  <c r="O44" i="3"/>
  <c r="O40" i="3"/>
  <c r="O36" i="3"/>
  <c r="O32" i="3"/>
  <c r="O28" i="3"/>
  <c r="O24" i="3"/>
  <c r="O20" i="3"/>
  <c r="O16" i="3"/>
  <c r="O12" i="3"/>
  <c r="O8" i="3"/>
  <c r="N27" i="3"/>
  <c r="N23" i="3"/>
  <c r="N19" i="3"/>
  <c r="N15" i="3"/>
  <c r="N11" i="3"/>
  <c r="N7" i="3"/>
  <c r="O103" i="3"/>
  <c r="O99" i="3"/>
  <c r="O95" i="3"/>
  <c r="O91" i="3"/>
  <c r="O87" i="3"/>
  <c r="O83" i="3"/>
  <c r="O79" i="3"/>
  <c r="O75" i="3"/>
  <c r="O71" i="3"/>
  <c r="O67" i="3"/>
  <c r="O63" i="3"/>
  <c r="O59" i="3"/>
  <c r="O55" i="3"/>
  <c r="O51" i="3"/>
  <c r="O47" i="3"/>
  <c r="O43" i="3"/>
  <c r="O39" i="3"/>
  <c r="O35" i="3"/>
  <c r="O31" i="3"/>
  <c r="O27" i="3"/>
  <c r="O23" i="3"/>
  <c r="O19" i="3"/>
  <c r="O15" i="3"/>
  <c r="O11" i="3"/>
  <c r="O7" i="3"/>
  <c r="M65" i="3"/>
  <c r="M57" i="3"/>
  <c r="M49" i="3"/>
  <c r="M41" i="3"/>
  <c r="M33" i="3"/>
  <c r="M25" i="3"/>
  <c r="M17" i="3"/>
  <c r="M9" i="3"/>
  <c r="P103" i="3"/>
  <c r="P95" i="3"/>
  <c r="P87" i="3"/>
  <c r="P79" i="3"/>
  <c r="P71" i="3"/>
  <c r="P63" i="3"/>
  <c r="P55" i="3"/>
  <c r="P47" i="3"/>
  <c r="P38" i="3"/>
  <c r="P27" i="3"/>
  <c r="P17" i="3"/>
  <c r="P6" i="3"/>
  <c r="Q95" i="3"/>
  <c r="Q82" i="3"/>
  <c r="Q66" i="3"/>
  <c r="Q50" i="3"/>
  <c r="Q34" i="3"/>
  <c r="Q18" i="3"/>
  <c r="R103" i="3"/>
  <c r="R87" i="3"/>
  <c r="R71" i="3"/>
  <c r="R44" i="3"/>
  <c r="R12" i="3"/>
  <c r="S81" i="3"/>
  <c r="S49" i="3"/>
  <c r="S17" i="3"/>
  <c r="N5" i="3"/>
  <c r="N102" i="3"/>
  <c r="N98" i="3"/>
  <c r="N94" i="3"/>
  <c r="N90" i="3"/>
  <c r="N86" i="3"/>
  <c r="N82" i="3"/>
  <c r="N78" i="3"/>
  <c r="N74" i="3"/>
  <c r="N70" i="3"/>
  <c r="N66" i="3"/>
  <c r="N62" i="3"/>
  <c r="N58" i="3"/>
  <c r="N54" i="3"/>
  <c r="N50" i="3"/>
  <c r="N46" i="3"/>
  <c r="N42" i="3"/>
  <c r="N38" i="3"/>
  <c r="N34" i="3"/>
  <c r="N30" i="3"/>
  <c r="N26" i="3"/>
  <c r="N22" i="3"/>
  <c r="N18" i="3"/>
  <c r="N14" i="3"/>
  <c r="N10" i="3"/>
  <c r="N6" i="3"/>
  <c r="O102" i="3"/>
  <c r="O98" i="3"/>
  <c r="O94" i="3"/>
  <c r="O90" i="3"/>
  <c r="O86" i="3"/>
  <c r="O82" i="3"/>
  <c r="O78" i="3"/>
  <c r="O74" i="3"/>
  <c r="O70" i="3"/>
  <c r="O66" i="3"/>
  <c r="O62" i="3"/>
  <c r="O58" i="3"/>
  <c r="O54" i="3"/>
  <c r="O50" i="3"/>
  <c r="O46" i="3"/>
  <c r="O42" i="3"/>
  <c r="O38" i="3"/>
  <c r="O34" i="3"/>
  <c r="O30" i="3"/>
  <c r="O26" i="3"/>
  <c r="O22" i="3"/>
  <c r="O18" i="3"/>
  <c r="O14" i="3"/>
  <c r="O10" i="3"/>
  <c r="L35" i="3"/>
  <c r="L31" i="3"/>
  <c r="L27" i="3"/>
  <c r="L23" i="3"/>
  <c r="L19" i="3"/>
  <c r="L15" i="3"/>
  <c r="L11" i="3"/>
  <c r="L7" i="3"/>
  <c r="M104" i="3"/>
  <c r="M100" i="3"/>
  <c r="M96" i="3"/>
  <c r="M92" i="3"/>
  <c r="M88" i="3"/>
  <c r="M84" i="3"/>
  <c r="M80" i="3"/>
  <c r="M76" i="3"/>
  <c r="M72" i="3"/>
  <c r="M68" i="3"/>
  <c r="M64" i="3"/>
  <c r="M60" i="3"/>
  <c r="M56" i="3"/>
  <c r="M52" i="3"/>
  <c r="M48" i="3"/>
  <c r="M44" i="3"/>
  <c r="M40" i="3"/>
  <c r="M36" i="3"/>
  <c r="M32" i="3"/>
  <c r="M28" i="3"/>
  <c r="M24" i="3"/>
  <c r="M20" i="3"/>
  <c r="M16" i="3"/>
  <c r="M12" i="3"/>
  <c r="M8" i="3"/>
  <c r="Q5" i="3"/>
  <c r="P102" i="3"/>
  <c r="P98" i="3"/>
  <c r="P94" i="3"/>
  <c r="P90" i="3"/>
  <c r="P86" i="3"/>
  <c r="P82" i="3"/>
  <c r="P78" i="3"/>
  <c r="P74" i="3"/>
  <c r="P70" i="3"/>
  <c r="P66" i="3"/>
  <c r="P62" i="3"/>
  <c r="P58" i="3"/>
  <c r="P54" i="3"/>
  <c r="P50" i="3"/>
  <c r="P46" i="3"/>
  <c r="P42" i="3"/>
  <c r="P37" i="3"/>
  <c r="P31" i="3"/>
  <c r="P26" i="3"/>
  <c r="P21" i="3"/>
  <c r="P15" i="3"/>
  <c r="P10" i="3"/>
  <c r="Q105" i="3"/>
  <c r="Q99" i="3"/>
  <c r="Q94" i="3"/>
  <c r="Q87" i="3"/>
  <c r="Q79" i="3"/>
  <c r="Q71" i="3"/>
  <c r="Q63" i="3"/>
  <c r="Q55" i="3"/>
  <c r="Q47" i="3"/>
  <c r="Q39" i="3"/>
  <c r="Q31" i="3"/>
  <c r="Q23" i="3"/>
  <c r="Q15" i="3"/>
  <c r="Q7" i="3"/>
  <c r="R100" i="3"/>
  <c r="R92" i="3"/>
  <c r="R84" i="3"/>
  <c r="R76" i="3"/>
  <c r="R68" i="3"/>
  <c r="R56" i="3"/>
  <c r="R40" i="3"/>
  <c r="R24" i="3"/>
  <c r="R8" i="3"/>
  <c r="S93" i="3"/>
  <c r="S77" i="3"/>
  <c r="S61" i="3"/>
  <c r="S45" i="3"/>
  <c r="S29" i="3"/>
  <c r="S13" i="3"/>
  <c r="L29" i="3"/>
  <c r="L25" i="3"/>
  <c r="L21" i="3"/>
  <c r="L17" i="3"/>
  <c r="L13" i="3"/>
  <c r="L9" i="3"/>
  <c r="M5" i="3"/>
  <c r="M102" i="3"/>
  <c r="M98" i="3"/>
  <c r="M94" i="3"/>
  <c r="M90" i="3"/>
  <c r="M86" i="3"/>
  <c r="M82" i="3"/>
  <c r="M78" i="3"/>
  <c r="M74" i="3"/>
  <c r="M70" i="3"/>
  <c r="M66" i="3"/>
  <c r="M62" i="3"/>
  <c r="M58" i="3"/>
  <c r="M54" i="3"/>
  <c r="M50" i="3"/>
  <c r="M46" i="3"/>
  <c r="M42" i="3"/>
  <c r="M38" i="3"/>
  <c r="M34" i="3"/>
  <c r="M30" i="3"/>
  <c r="M26" i="3"/>
  <c r="M22" i="3"/>
  <c r="M18" i="3"/>
  <c r="M14" i="3"/>
  <c r="M10" i="3"/>
  <c r="M6" i="3"/>
  <c r="P104" i="3"/>
  <c r="P100" i="3"/>
  <c r="P96" i="3"/>
  <c r="P92" i="3"/>
  <c r="P88" i="3"/>
  <c r="P84" i="3"/>
  <c r="P80" i="3"/>
  <c r="P76" i="3"/>
  <c r="P72" i="3"/>
  <c r="P68" i="3"/>
  <c r="P64" i="3"/>
  <c r="P60" i="3"/>
  <c r="P56" i="3"/>
  <c r="P52" i="3"/>
  <c r="P48" i="3"/>
  <c r="P44" i="3"/>
  <c r="P39" i="3"/>
  <c r="P34" i="3"/>
  <c r="P29" i="3"/>
  <c r="P23" i="3"/>
  <c r="P18" i="3"/>
  <c r="P13" i="3"/>
  <c r="P7" i="3"/>
  <c r="Q102" i="3"/>
  <c r="Q97" i="3"/>
  <c r="Q91" i="3"/>
  <c r="Q83" i="3"/>
  <c r="Q75" i="3"/>
  <c r="Q67" i="3"/>
  <c r="Q59" i="3"/>
  <c r="Q51" i="3"/>
  <c r="Q43" i="3"/>
  <c r="Q35" i="3"/>
  <c r="Q27" i="3"/>
  <c r="Q19" i="3"/>
  <c r="Q11" i="3"/>
  <c r="R104" i="3"/>
  <c r="R96" i="3"/>
  <c r="R88" i="3"/>
  <c r="R80" i="3"/>
  <c r="R72" i="3"/>
  <c r="R64" i="3"/>
  <c r="R48" i="3"/>
  <c r="R32" i="3"/>
  <c r="R16" i="3"/>
  <c r="S101" i="3"/>
  <c r="S85" i="3"/>
  <c r="S69" i="3"/>
  <c r="S53" i="3"/>
  <c r="S37" i="3"/>
  <c r="S21" i="3"/>
  <c r="R63" i="3"/>
  <c r="R59" i="3"/>
  <c r="R55" i="3"/>
  <c r="R51" i="3"/>
  <c r="R47" i="3"/>
  <c r="R43" i="3"/>
  <c r="R39" i="3"/>
  <c r="R35" i="3"/>
  <c r="R31" i="3"/>
  <c r="R27" i="3"/>
  <c r="R23" i="3"/>
  <c r="R19" i="3"/>
  <c r="R15" i="3"/>
  <c r="R11" i="3"/>
  <c r="R7" i="3"/>
  <c r="S104" i="3"/>
  <c r="S100" i="3"/>
  <c r="S96" i="3"/>
  <c r="S92" i="3"/>
  <c r="S88" i="3"/>
  <c r="S84" i="3"/>
  <c r="S80" i="3"/>
  <c r="S76" i="3"/>
  <c r="S72" i="3"/>
  <c r="S68" i="3"/>
  <c r="S64" i="3"/>
  <c r="S60" i="3"/>
  <c r="S56" i="3"/>
  <c r="S52" i="3"/>
  <c r="S48" i="3"/>
  <c r="S44" i="3"/>
  <c r="S40" i="3"/>
  <c r="S36" i="3"/>
  <c r="S32" i="3"/>
  <c r="S28" i="3"/>
  <c r="S24" i="3"/>
  <c r="S20" i="3"/>
  <c r="S16" i="3"/>
  <c r="S12" i="3"/>
  <c r="S8" i="3"/>
  <c r="Q89" i="3"/>
  <c r="Q85" i="3"/>
  <c r="Q81" i="3"/>
  <c r="Q77" i="3"/>
  <c r="Q73" i="3"/>
  <c r="Q69" i="3"/>
  <c r="Q65" i="3"/>
  <c r="Q61" i="3"/>
  <c r="Q57" i="3"/>
  <c r="Q53" i="3"/>
  <c r="Q49" i="3"/>
  <c r="Q45" i="3"/>
  <c r="Q41" i="3"/>
  <c r="Q37" i="3"/>
  <c r="Q33" i="3"/>
  <c r="Q29" i="3"/>
  <c r="Q25" i="3"/>
  <c r="Q21" i="3"/>
  <c r="Q17" i="3"/>
  <c r="Q13" i="3"/>
  <c r="Q9" i="3"/>
  <c r="R5" i="3"/>
  <c r="R102" i="3"/>
  <c r="R98" i="3"/>
  <c r="R94" i="3"/>
  <c r="R90" i="3"/>
  <c r="R86" i="3"/>
  <c r="R82" i="3"/>
  <c r="R78" i="3"/>
  <c r="R74" i="3"/>
  <c r="R70" i="3"/>
  <c r="R66" i="3"/>
  <c r="R62" i="3"/>
  <c r="R58" i="3"/>
  <c r="R54" i="3"/>
  <c r="R50" i="3"/>
  <c r="R46" i="3"/>
  <c r="R42" i="3"/>
  <c r="R38" i="3"/>
  <c r="R34" i="3"/>
  <c r="R30" i="3"/>
  <c r="R26" i="3"/>
  <c r="R22" i="3"/>
  <c r="R18" i="3"/>
  <c r="R14" i="3"/>
  <c r="R10" i="3"/>
  <c r="R6" i="3"/>
  <c r="S103" i="3"/>
  <c r="S99" i="3"/>
  <c r="S95" i="3"/>
  <c r="S91" i="3"/>
  <c r="S87" i="3"/>
  <c r="S83" i="3"/>
  <c r="S79" i="3"/>
  <c r="S75" i="3"/>
  <c r="S71" i="3"/>
  <c r="S67" i="3"/>
  <c r="S63" i="3"/>
  <c r="S59" i="3"/>
  <c r="S55" i="3"/>
  <c r="S51" i="3"/>
  <c r="S47" i="3"/>
  <c r="S43" i="3"/>
  <c r="S39" i="3"/>
  <c r="S35" i="3"/>
  <c r="S31" i="3"/>
  <c r="S27" i="3"/>
  <c r="S23" i="3"/>
  <c r="S19" i="3"/>
  <c r="S15" i="3"/>
  <c r="S11" i="3"/>
  <c r="S7" i="3"/>
  <c r="P40" i="3"/>
  <c r="P36" i="3"/>
  <c r="P32" i="3"/>
  <c r="P28" i="3"/>
  <c r="P24" i="3"/>
  <c r="P20" i="3"/>
  <c r="P16" i="3"/>
  <c r="P12" i="3"/>
  <c r="P8" i="3"/>
  <c r="Q104" i="3"/>
  <c r="Q100" i="3"/>
  <c r="Q96" i="3"/>
  <c r="Q92" i="3"/>
  <c r="Q88" i="3"/>
  <c r="Q84" i="3"/>
  <c r="Q80" i="3"/>
  <c r="Q76" i="3"/>
  <c r="Q72" i="3"/>
  <c r="Q68" i="3"/>
  <c r="Q64" i="3"/>
  <c r="Q60" i="3"/>
  <c r="Q56" i="3"/>
  <c r="Q52" i="3"/>
  <c r="Q48" i="3"/>
  <c r="Q44" i="3"/>
  <c r="Q40" i="3"/>
  <c r="Q36" i="3"/>
  <c r="Q32" i="3"/>
  <c r="Q28" i="3"/>
  <c r="Q24" i="3"/>
  <c r="Q20" i="3"/>
  <c r="Q16" i="3"/>
  <c r="Q12" i="3"/>
  <c r="Q8" i="3"/>
  <c r="R105" i="3"/>
  <c r="R101" i="3"/>
  <c r="R97" i="3"/>
  <c r="R93" i="3"/>
  <c r="R89" i="3"/>
  <c r="R85" i="3"/>
  <c r="R81" i="3"/>
  <c r="R77" i="3"/>
  <c r="R73" i="3"/>
  <c r="R69" i="3"/>
  <c r="R65" i="3"/>
  <c r="R61" i="3"/>
  <c r="R57" i="3"/>
  <c r="R53" i="3"/>
  <c r="R49" i="3"/>
  <c r="R45" i="3"/>
  <c r="R41" i="3"/>
  <c r="R37" i="3"/>
  <c r="R33" i="3"/>
  <c r="R29" i="3"/>
  <c r="R25" i="3"/>
  <c r="R21" i="3"/>
  <c r="R17" i="3"/>
  <c r="R13" i="3"/>
  <c r="R9" i="3"/>
  <c r="S5" i="3"/>
  <c r="S102" i="3"/>
  <c r="S98" i="3"/>
  <c r="S94" i="3"/>
  <c r="S90" i="3"/>
  <c r="S86" i="3"/>
  <c r="S82" i="3"/>
  <c r="S78" i="3"/>
  <c r="S74" i="3"/>
  <c r="S70" i="3"/>
  <c r="S66" i="3"/>
  <c r="S62" i="3"/>
  <c r="S58" i="3"/>
  <c r="S54" i="3"/>
  <c r="S50" i="3"/>
  <c r="S46" i="3"/>
  <c r="S42" i="3"/>
  <c r="S38" i="3"/>
  <c r="S34" i="3"/>
  <c r="S30" i="3"/>
  <c r="S26" i="3"/>
  <c r="S22" i="3"/>
  <c r="S18" i="3"/>
  <c r="S14" i="3"/>
  <c r="S10" i="3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6" i="1"/>
  <c r="M5" i="1"/>
  <c r="AA6" i="1"/>
  <c r="AB6" i="1" s="1"/>
  <c r="AA7" i="1"/>
  <c r="AB7" i="1" s="1"/>
  <c r="AA8" i="1"/>
  <c r="AB8" i="1" s="1"/>
  <c r="AA9" i="1"/>
  <c r="AB9" i="1" s="1"/>
  <c r="AA10" i="1"/>
  <c r="AB10" i="1" s="1"/>
  <c r="AA11" i="1"/>
  <c r="AB11" i="1" s="1"/>
  <c r="AA12" i="1"/>
  <c r="AB12" i="1" s="1"/>
  <c r="AA13" i="1"/>
  <c r="AB13" i="1" s="1"/>
  <c r="AA14" i="1"/>
  <c r="AB14" i="1" s="1"/>
  <c r="AA15" i="1"/>
  <c r="AB15" i="1" s="1"/>
  <c r="AA16" i="1"/>
  <c r="AB16" i="1" s="1"/>
  <c r="AA17" i="1"/>
  <c r="AB17" i="1" s="1"/>
  <c r="AA18" i="1"/>
  <c r="AB18" i="1" s="1"/>
  <c r="AA19" i="1"/>
  <c r="AB19" i="1" s="1"/>
  <c r="AA20" i="1"/>
  <c r="AB20" i="1" s="1"/>
  <c r="AA21" i="1"/>
  <c r="AB21" i="1" s="1"/>
  <c r="AA22" i="1"/>
  <c r="AB22" i="1" s="1"/>
  <c r="AA23" i="1"/>
  <c r="AB23" i="1" s="1"/>
  <c r="AA24" i="1"/>
  <c r="AB24" i="1" s="1"/>
  <c r="AA25" i="1"/>
  <c r="AB25" i="1" s="1"/>
  <c r="AA26" i="1"/>
  <c r="AB26" i="1" s="1"/>
  <c r="AA27" i="1"/>
  <c r="AB27" i="1" s="1"/>
  <c r="AA28" i="1"/>
  <c r="AB28" i="1" s="1"/>
  <c r="AA29" i="1"/>
  <c r="AB29" i="1" s="1"/>
  <c r="AA30" i="1"/>
  <c r="AB30" i="1" s="1"/>
  <c r="AA31" i="1"/>
  <c r="AB31" i="1" s="1"/>
  <c r="AA32" i="1"/>
  <c r="AB32" i="1" s="1"/>
  <c r="AA33" i="1"/>
  <c r="AB33" i="1" s="1"/>
  <c r="AA34" i="1"/>
  <c r="AB34" i="1" s="1"/>
  <c r="AA35" i="1"/>
  <c r="AB35" i="1" s="1"/>
  <c r="AA36" i="1"/>
  <c r="AB36" i="1" s="1"/>
  <c r="AA37" i="1"/>
  <c r="AB37" i="1" s="1"/>
  <c r="AA38" i="1"/>
  <c r="AB38" i="1" s="1"/>
  <c r="AA39" i="1"/>
  <c r="AB39" i="1" s="1"/>
  <c r="AA40" i="1"/>
  <c r="AB40" i="1" s="1"/>
  <c r="AA41" i="1"/>
  <c r="AB41" i="1" s="1"/>
  <c r="AA42" i="1"/>
  <c r="AB42" i="1" s="1"/>
  <c r="AA43" i="1"/>
  <c r="AB43" i="1" s="1"/>
  <c r="AA44" i="1"/>
  <c r="AB44" i="1" s="1"/>
  <c r="AA45" i="1"/>
  <c r="AB45" i="1" s="1"/>
  <c r="AA46" i="1"/>
  <c r="AB46" i="1" s="1"/>
  <c r="AA47" i="1"/>
  <c r="AB47" i="1" s="1"/>
  <c r="AA48" i="1"/>
  <c r="AB48" i="1" s="1"/>
  <c r="AA49" i="1"/>
  <c r="AB49" i="1" s="1"/>
  <c r="AA50" i="1"/>
  <c r="AB50" i="1" s="1"/>
  <c r="AA51" i="1"/>
  <c r="AB51" i="1" s="1"/>
  <c r="AA52" i="1"/>
  <c r="AB52" i="1" s="1"/>
  <c r="AA53" i="1"/>
  <c r="AB53" i="1" s="1"/>
  <c r="AA54" i="1"/>
  <c r="AB54" i="1" s="1"/>
  <c r="AA55" i="1"/>
  <c r="AB55" i="1" s="1"/>
  <c r="AA56" i="1"/>
  <c r="AB56" i="1" s="1"/>
  <c r="AA57" i="1"/>
  <c r="AB57" i="1" s="1"/>
  <c r="AA58" i="1"/>
  <c r="AB58" i="1" s="1"/>
  <c r="AA59" i="1"/>
  <c r="AB59" i="1" s="1"/>
  <c r="AA60" i="1"/>
  <c r="AB60" i="1" s="1"/>
  <c r="AA61" i="1"/>
  <c r="AB61" i="1" s="1"/>
  <c r="AA62" i="1"/>
  <c r="AB62" i="1" s="1"/>
  <c r="AA63" i="1"/>
  <c r="AB63" i="1" s="1"/>
  <c r="AA64" i="1"/>
  <c r="AB64" i="1" s="1"/>
  <c r="AA65" i="1"/>
  <c r="AB65" i="1" s="1"/>
  <c r="AA66" i="1"/>
  <c r="AB66" i="1" s="1"/>
  <c r="AA67" i="1"/>
  <c r="AB67" i="1" s="1"/>
  <c r="AA68" i="1"/>
  <c r="AB68" i="1" s="1"/>
  <c r="AA69" i="1"/>
  <c r="AB69" i="1" s="1"/>
  <c r="AA70" i="1"/>
  <c r="AB70" i="1" s="1"/>
  <c r="AA71" i="1"/>
  <c r="AB71" i="1" s="1"/>
  <c r="AA72" i="1"/>
  <c r="AB72" i="1" s="1"/>
  <c r="AA73" i="1"/>
  <c r="AB73" i="1" s="1"/>
  <c r="AA74" i="1"/>
  <c r="AB74" i="1" s="1"/>
  <c r="AA75" i="1"/>
  <c r="AB75" i="1" s="1"/>
  <c r="AA76" i="1"/>
  <c r="AB76" i="1" s="1"/>
  <c r="AA77" i="1"/>
  <c r="AB77" i="1" s="1"/>
  <c r="AA78" i="1"/>
  <c r="AB78" i="1" s="1"/>
  <c r="AA79" i="1"/>
  <c r="AB79" i="1" s="1"/>
  <c r="AA80" i="1"/>
  <c r="AB80" i="1" s="1"/>
  <c r="AA81" i="1"/>
  <c r="AB81" i="1" s="1"/>
  <c r="AA82" i="1"/>
  <c r="AB82" i="1" s="1"/>
  <c r="AA83" i="1"/>
  <c r="AB83" i="1" s="1"/>
  <c r="AA84" i="1"/>
  <c r="AB84" i="1" s="1"/>
  <c r="AA85" i="1"/>
  <c r="AB85" i="1" s="1"/>
  <c r="AA86" i="1"/>
  <c r="AB86" i="1" s="1"/>
  <c r="AA87" i="1"/>
  <c r="AB87" i="1" s="1"/>
  <c r="AA88" i="1"/>
  <c r="AB88" i="1" s="1"/>
  <c r="AA89" i="1"/>
  <c r="AB89" i="1" s="1"/>
  <c r="AA90" i="1"/>
  <c r="AB90" i="1" s="1"/>
  <c r="AA91" i="1"/>
  <c r="AB91" i="1" s="1"/>
  <c r="AA92" i="1"/>
  <c r="AB92" i="1" s="1"/>
  <c r="AA93" i="1"/>
  <c r="AB93" i="1" s="1"/>
  <c r="AA94" i="1"/>
  <c r="AB94" i="1" s="1"/>
  <c r="AA95" i="1"/>
  <c r="AB95" i="1" s="1"/>
  <c r="AA96" i="1"/>
  <c r="AB96" i="1" s="1"/>
  <c r="AA97" i="1"/>
  <c r="AB97" i="1" s="1"/>
  <c r="AA98" i="1"/>
  <c r="AB98" i="1" s="1"/>
  <c r="AA99" i="1"/>
  <c r="AB99" i="1" s="1"/>
  <c r="AA100" i="1"/>
  <c r="AB100" i="1" s="1"/>
  <c r="AA101" i="1"/>
  <c r="AB101" i="1" s="1"/>
  <c r="AA102" i="1"/>
  <c r="AB102" i="1" s="1"/>
  <c r="AA103" i="1"/>
  <c r="AB103" i="1" s="1"/>
  <c r="AA104" i="1"/>
  <c r="AB104" i="1" s="1"/>
  <c r="AA105" i="1"/>
  <c r="AB105" i="1" s="1"/>
  <c r="AG105" i="1"/>
  <c r="AF105" i="1"/>
  <c r="AE105" i="1"/>
  <c r="N105" i="1"/>
  <c r="AG104" i="1"/>
  <c r="AF104" i="1"/>
  <c r="AE104" i="1"/>
  <c r="N104" i="1"/>
  <c r="AG103" i="1"/>
  <c r="AF103" i="1"/>
  <c r="AE103" i="1"/>
  <c r="N103" i="1"/>
  <c r="AG102" i="1"/>
  <c r="AF102" i="1"/>
  <c r="AE102" i="1"/>
  <c r="N102" i="1"/>
  <c r="AG101" i="1"/>
  <c r="AF101" i="1"/>
  <c r="AE101" i="1"/>
  <c r="N101" i="1"/>
  <c r="AG100" i="1"/>
  <c r="AF100" i="1"/>
  <c r="AE100" i="1"/>
  <c r="N100" i="1"/>
  <c r="AG99" i="1"/>
  <c r="AF99" i="1"/>
  <c r="AE99" i="1"/>
  <c r="N99" i="1"/>
  <c r="AG98" i="1"/>
  <c r="AF98" i="1"/>
  <c r="AE98" i="1"/>
  <c r="N98" i="1"/>
  <c r="AG97" i="1"/>
  <c r="AF97" i="1"/>
  <c r="AE97" i="1"/>
  <c r="N97" i="1"/>
  <c r="AG96" i="1"/>
  <c r="AF96" i="1"/>
  <c r="AE96" i="1"/>
  <c r="N96" i="1"/>
  <c r="AG95" i="1"/>
  <c r="AF95" i="1"/>
  <c r="AE95" i="1"/>
  <c r="N95" i="1"/>
  <c r="AG94" i="1"/>
  <c r="AF94" i="1"/>
  <c r="AE94" i="1"/>
  <c r="N94" i="1"/>
  <c r="AG93" i="1"/>
  <c r="AF93" i="1"/>
  <c r="AE93" i="1"/>
  <c r="N93" i="1"/>
  <c r="AG92" i="1"/>
  <c r="AF92" i="1"/>
  <c r="AE92" i="1"/>
  <c r="N92" i="1"/>
  <c r="AG91" i="1"/>
  <c r="AF91" i="1"/>
  <c r="AE91" i="1"/>
  <c r="N91" i="1"/>
  <c r="AG90" i="1"/>
  <c r="AF90" i="1"/>
  <c r="AE90" i="1"/>
  <c r="N90" i="1"/>
  <c r="AG89" i="1"/>
  <c r="AF89" i="1"/>
  <c r="AE89" i="1"/>
  <c r="N89" i="1"/>
  <c r="AG88" i="1"/>
  <c r="AF88" i="1"/>
  <c r="AE88" i="1"/>
  <c r="N88" i="1"/>
  <c r="AG87" i="1"/>
  <c r="AF87" i="1"/>
  <c r="AE87" i="1"/>
  <c r="N87" i="1"/>
  <c r="AG86" i="1"/>
  <c r="AF86" i="1"/>
  <c r="AE86" i="1"/>
  <c r="N86" i="1"/>
  <c r="AG85" i="1"/>
  <c r="AF85" i="1"/>
  <c r="AE85" i="1"/>
  <c r="N85" i="1"/>
  <c r="AG84" i="1"/>
  <c r="AF84" i="1"/>
  <c r="AE84" i="1"/>
  <c r="N84" i="1"/>
  <c r="AG83" i="1"/>
  <c r="AF83" i="1"/>
  <c r="AE83" i="1"/>
  <c r="N83" i="1"/>
  <c r="AG82" i="1"/>
  <c r="AF82" i="1"/>
  <c r="AE82" i="1"/>
  <c r="N82" i="1"/>
  <c r="AG81" i="1"/>
  <c r="AF81" i="1"/>
  <c r="AE81" i="1"/>
  <c r="N81" i="1"/>
  <c r="AG80" i="1"/>
  <c r="AF80" i="1"/>
  <c r="AE80" i="1"/>
  <c r="N80" i="1"/>
  <c r="AG79" i="1"/>
  <c r="AF79" i="1"/>
  <c r="AE79" i="1"/>
  <c r="N79" i="1"/>
  <c r="AG78" i="1"/>
  <c r="AF78" i="1"/>
  <c r="AE78" i="1"/>
  <c r="N78" i="1"/>
  <c r="AG77" i="1"/>
  <c r="AF77" i="1"/>
  <c r="AE77" i="1"/>
  <c r="N77" i="1"/>
  <c r="AG76" i="1"/>
  <c r="AF76" i="1"/>
  <c r="AE76" i="1"/>
  <c r="N76" i="1"/>
  <c r="AG75" i="1"/>
  <c r="AF75" i="1"/>
  <c r="AE75" i="1"/>
  <c r="N75" i="1"/>
  <c r="AG74" i="1"/>
  <c r="AF74" i="1"/>
  <c r="AE74" i="1"/>
  <c r="N74" i="1"/>
  <c r="AG73" i="1"/>
  <c r="AF73" i="1"/>
  <c r="AE73" i="1"/>
  <c r="N73" i="1"/>
  <c r="AG72" i="1"/>
  <c r="AF72" i="1"/>
  <c r="AE72" i="1"/>
  <c r="N72" i="1"/>
  <c r="AG71" i="1"/>
  <c r="AF71" i="1"/>
  <c r="AE71" i="1"/>
  <c r="N71" i="1"/>
  <c r="AG70" i="1"/>
  <c r="AF70" i="1"/>
  <c r="AE70" i="1"/>
  <c r="N70" i="1"/>
  <c r="AG69" i="1"/>
  <c r="AF69" i="1"/>
  <c r="AE69" i="1"/>
  <c r="N69" i="1"/>
  <c r="AG68" i="1"/>
  <c r="AF68" i="1"/>
  <c r="AE68" i="1"/>
  <c r="N68" i="1"/>
  <c r="AG67" i="1"/>
  <c r="AF67" i="1"/>
  <c r="AE67" i="1"/>
  <c r="N67" i="1"/>
  <c r="AG66" i="1"/>
  <c r="AF66" i="1"/>
  <c r="AE66" i="1"/>
  <c r="N66" i="1"/>
  <c r="AG65" i="1"/>
  <c r="AF65" i="1"/>
  <c r="AE65" i="1"/>
  <c r="N65" i="1"/>
  <c r="AG64" i="1"/>
  <c r="AF64" i="1"/>
  <c r="AE64" i="1"/>
  <c r="N64" i="1"/>
  <c r="AG63" i="1"/>
  <c r="AF63" i="1"/>
  <c r="AE63" i="1"/>
  <c r="N63" i="1"/>
  <c r="AG62" i="1"/>
  <c r="AF62" i="1"/>
  <c r="AE62" i="1"/>
  <c r="N62" i="1"/>
  <c r="AG61" i="1"/>
  <c r="AF61" i="1"/>
  <c r="AE61" i="1"/>
  <c r="N61" i="1"/>
  <c r="AG60" i="1"/>
  <c r="AF60" i="1"/>
  <c r="AE60" i="1"/>
  <c r="N60" i="1"/>
  <c r="AG59" i="1"/>
  <c r="AF59" i="1"/>
  <c r="AE59" i="1"/>
  <c r="N59" i="1"/>
  <c r="AG58" i="1"/>
  <c r="AF58" i="1"/>
  <c r="AE58" i="1"/>
  <c r="N58" i="1"/>
  <c r="AG57" i="1"/>
  <c r="AF57" i="1"/>
  <c r="AE57" i="1"/>
  <c r="N57" i="1"/>
  <c r="AG56" i="1"/>
  <c r="AF56" i="1"/>
  <c r="AE56" i="1"/>
  <c r="N56" i="1"/>
  <c r="AG55" i="1"/>
  <c r="AF55" i="1"/>
  <c r="AE55" i="1"/>
  <c r="N55" i="1"/>
  <c r="AG54" i="1"/>
  <c r="AF54" i="1"/>
  <c r="AE54" i="1"/>
  <c r="N54" i="1"/>
  <c r="AG53" i="1"/>
  <c r="AF53" i="1"/>
  <c r="AE53" i="1"/>
  <c r="N53" i="1"/>
  <c r="AG52" i="1"/>
  <c r="AF52" i="1"/>
  <c r="AE52" i="1"/>
  <c r="N52" i="1"/>
  <c r="AG51" i="1"/>
  <c r="AF51" i="1"/>
  <c r="AE51" i="1"/>
  <c r="N51" i="1"/>
  <c r="AG50" i="1"/>
  <c r="AF50" i="1"/>
  <c r="AE50" i="1"/>
  <c r="N50" i="1"/>
  <c r="AG49" i="1"/>
  <c r="AF49" i="1"/>
  <c r="AE49" i="1"/>
  <c r="N49" i="1"/>
  <c r="AG48" i="1"/>
  <c r="AF48" i="1"/>
  <c r="AE48" i="1"/>
  <c r="N48" i="1"/>
  <c r="AG47" i="1"/>
  <c r="AF47" i="1"/>
  <c r="AE47" i="1"/>
  <c r="N47" i="1"/>
  <c r="AG46" i="1"/>
  <c r="AF46" i="1"/>
  <c r="AE46" i="1"/>
  <c r="N46" i="1"/>
  <c r="AG45" i="1"/>
  <c r="AF45" i="1"/>
  <c r="AE45" i="1"/>
  <c r="N45" i="1"/>
  <c r="AG44" i="1"/>
  <c r="AF44" i="1"/>
  <c r="AE44" i="1"/>
  <c r="N44" i="1"/>
  <c r="AG43" i="1"/>
  <c r="AF43" i="1"/>
  <c r="AE43" i="1"/>
  <c r="N43" i="1"/>
  <c r="AG42" i="1"/>
  <c r="AF42" i="1"/>
  <c r="AE42" i="1"/>
  <c r="N42" i="1"/>
  <c r="AG41" i="1"/>
  <c r="AF41" i="1"/>
  <c r="AE41" i="1"/>
  <c r="N41" i="1"/>
  <c r="AG40" i="1"/>
  <c r="AF40" i="1"/>
  <c r="AE40" i="1"/>
  <c r="N40" i="1"/>
  <c r="AG39" i="1"/>
  <c r="AF39" i="1"/>
  <c r="AE39" i="1"/>
  <c r="N39" i="1"/>
  <c r="AG38" i="1"/>
  <c r="AF38" i="1"/>
  <c r="AE38" i="1"/>
  <c r="N38" i="1"/>
  <c r="AG37" i="1"/>
  <c r="AF37" i="1"/>
  <c r="AE37" i="1"/>
  <c r="N37" i="1"/>
  <c r="AG36" i="1"/>
  <c r="AF36" i="1"/>
  <c r="AE36" i="1"/>
  <c r="N36" i="1"/>
  <c r="AG35" i="1"/>
  <c r="AF35" i="1"/>
  <c r="AE35" i="1"/>
  <c r="N35" i="1"/>
  <c r="AG34" i="1"/>
  <c r="AF34" i="1"/>
  <c r="AE34" i="1"/>
  <c r="N34" i="1"/>
  <c r="AG33" i="1"/>
  <c r="AF33" i="1"/>
  <c r="AE33" i="1"/>
  <c r="N33" i="1"/>
  <c r="AG32" i="1"/>
  <c r="AF32" i="1"/>
  <c r="AE32" i="1"/>
  <c r="N32" i="1"/>
  <c r="AG31" i="1"/>
  <c r="AF31" i="1"/>
  <c r="AE31" i="1"/>
  <c r="N31" i="1"/>
  <c r="AG30" i="1"/>
  <c r="AF30" i="1"/>
  <c r="AE30" i="1"/>
  <c r="N30" i="1"/>
  <c r="AG29" i="1"/>
  <c r="AF29" i="1"/>
  <c r="AE29" i="1"/>
  <c r="N29" i="1"/>
  <c r="AG28" i="1"/>
  <c r="AF28" i="1"/>
  <c r="AE28" i="1"/>
  <c r="N28" i="1"/>
  <c r="AG27" i="1"/>
  <c r="AF27" i="1"/>
  <c r="AE27" i="1"/>
  <c r="N27" i="1"/>
  <c r="AG26" i="1"/>
  <c r="AF26" i="1"/>
  <c r="AE26" i="1"/>
  <c r="N26" i="1"/>
  <c r="AG25" i="1"/>
  <c r="AF25" i="1"/>
  <c r="AE25" i="1"/>
  <c r="N25" i="1"/>
  <c r="AG24" i="1"/>
  <c r="AF24" i="1"/>
  <c r="AE24" i="1"/>
  <c r="N24" i="1"/>
  <c r="AG23" i="1"/>
  <c r="AF23" i="1"/>
  <c r="AE23" i="1"/>
  <c r="N23" i="1"/>
  <c r="AG22" i="1"/>
  <c r="AF22" i="1"/>
  <c r="AE22" i="1"/>
  <c r="N22" i="1"/>
  <c r="AG21" i="1"/>
  <c r="AF21" i="1"/>
  <c r="AE21" i="1"/>
  <c r="N21" i="1"/>
  <c r="AG20" i="1"/>
  <c r="AF20" i="1"/>
  <c r="AE20" i="1"/>
  <c r="N20" i="1"/>
  <c r="AG19" i="1"/>
  <c r="AF19" i="1"/>
  <c r="AE19" i="1"/>
  <c r="N19" i="1"/>
  <c r="AG18" i="1"/>
  <c r="AF18" i="1"/>
  <c r="AE18" i="1"/>
  <c r="N18" i="1"/>
  <c r="AG17" i="1"/>
  <c r="AF17" i="1"/>
  <c r="AE17" i="1"/>
  <c r="N17" i="1"/>
  <c r="AG16" i="1"/>
  <c r="AF16" i="1"/>
  <c r="AE16" i="1"/>
  <c r="N16" i="1"/>
  <c r="AG15" i="1"/>
  <c r="AF15" i="1"/>
  <c r="AE15" i="1"/>
  <c r="N15" i="1"/>
  <c r="AG14" i="1"/>
  <c r="AF14" i="1"/>
  <c r="AE14" i="1"/>
  <c r="N14" i="1"/>
  <c r="AG13" i="1"/>
  <c r="AF13" i="1"/>
  <c r="AE13" i="1"/>
  <c r="N13" i="1"/>
  <c r="AG12" i="1"/>
  <c r="AF12" i="1"/>
  <c r="AE12" i="1"/>
  <c r="N12" i="1"/>
  <c r="AG11" i="1"/>
  <c r="AF11" i="1"/>
  <c r="AE11" i="1"/>
  <c r="N11" i="1"/>
  <c r="AG10" i="1"/>
  <c r="AF10" i="1"/>
  <c r="AE10" i="1"/>
  <c r="N10" i="1"/>
  <c r="AG9" i="1"/>
  <c r="AF9" i="1"/>
  <c r="AE9" i="1"/>
  <c r="N9" i="1"/>
  <c r="AG8" i="1"/>
  <c r="AF8" i="1"/>
  <c r="AE8" i="1"/>
  <c r="N8" i="1"/>
  <c r="AG7" i="1"/>
  <c r="AF7" i="1"/>
  <c r="AE7" i="1"/>
  <c r="N7" i="1"/>
  <c r="AG6" i="1"/>
  <c r="AF6" i="1"/>
  <c r="AE6" i="1"/>
  <c r="N6" i="1"/>
  <c r="AG5" i="1"/>
  <c r="AF5" i="1"/>
  <c r="AE5" i="1"/>
  <c r="AA5" i="1"/>
  <c r="AB5" i="1" s="1"/>
  <c r="N5" i="1"/>
</calcChain>
</file>

<file path=xl/sharedStrings.xml><?xml version="1.0" encoding="utf-8"?>
<sst xmlns="http://schemas.openxmlformats.org/spreadsheetml/2006/main" count="166" uniqueCount="82">
  <si>
    <t>DATA FILES</t>
  </si>
  <si>
    <t>APPROXIMATIONS</t>
  </si>
  <si>
    <t>4 semicirc Voigt</t>
  </si>
  <si>
    <t>fit Orazem model</t>
  </si>
  <si>
    <t>simpler model</t>
  </si>
  <si>
    <t>SS</t>
  </si>
  <si>
    <t>sigma</t>
  </si>
  <si>
    <t>sigma calc</t>
  </si>
  <si>
    <t>log f</t>
  </si>
  <si>
    <t>Freq</t>
  </si>
  <si>
    <t>Z' (a)</t>
  </si>
  <si>
    <t>Z'' (b)</t>
  </si>
  <si>
    <t>|Z"|</t>
  </si>
  <si>
    <t>|Z'-R|</t>
  </si>
  <si>
    <t>|Z|^2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</si>
  <si>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</si>
  <si>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</si>
  <si>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</si>
  <si>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</si>
  <si>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</si>
  <si>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</si>
  <si>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</si>
  <si>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</si>
  <si>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df</t>
  </si>
  <si>
    <t>MS</t>
  </si>
  <si>
    <t>F</t>
  </si>
  <si>
    <t>Significance F</t>
  </si>
  <si>
    <t>Regression</t>
  </si>
  <si>
    <t>Residual</t>
  </si>
  <si>
    <t>Total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</si>
  <si>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</si>
  <si>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</si>
  <si>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</si>
  <si>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</si>
  <si>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</si>
  <si>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</si>
  <si>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</si>
  <si>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Intercept</t>
  </si>
  <si>
    <t>X Variable 1</t>
  </si>
  <si>
    <t>X Variable 2</t>
  </si>
  <si>
    <t>X Variable 3</t>
  </si>
  <si>
    <t>RESIDUAL OUTPUT</t>
  </si>
  <si>
    <t>Observation</t>
  </si>
  <si>
    <t>Predicted Y</t>
  </si>
  <si>
    <t>Residuals</t>
  </si>
  <si>
    <t xml:space="preserve">finding model </t>
  </si>
  <si>
    <t>f</t>
  </si>
  <si>
    <t>Z'</t>
  </si>
  <si>
    <t>Z"</t>
  </si>
  <si>
    <t>Z1.z</t>
  </si>
  <si>
    <t>Z2.z</t>
  </si>
  <si>
    <t>Z3.z</t>
  </si>
  <si>
    <t>Z4.z</t>
  </si>
  <si>
    <t>Results of approximations Voigt 4 RC</t>
  </si>
  <si>
    <t>abs(Z")</t>
  </si>
  <si>
    <t>full model</t>
  </si>
  <si>
    <t>(Z'exp-Z'c)/Z'c</t>
  </si>
  <si>
    <t>(Z"exp-Z"c)/Z"c</t>
  </si>
  <si>
    <t>Z'+LC</t>
  </si>
  <si>
    <t>Z'-LC</t>
  </si>
  <si>
    <t>Z"+LC</t>
  </si>
  <si>
    <t>Z"-LC</t>
  </si>
  <si>
    <t>S</t>
  </si>
  <si>
    <t>t(0.05,101-3)</t>
  </si>
  <si>
    <t>sigma*t/|Z"c|</t>
  </si>
  <si>
    <t>sigma*t/Z'c</t>
  </si>
  <si>
    <t>-sigma*t/|Z"c|</t>
  </si>
  <si>
    <t>-sigma*t/Z'c</t>
  </si>
  <si>
    <t>t(0.05,97)</t>
  </si>
  <si>
    <t>sigma exp</t>
  </si>
  <si>
    <t>Levm</t>
  </si>
  <si>
    <t>Zview</t>
  </si>
  <si>
    <t>R1</t>
  </si>
  <si>
    <t>R2</t>
  </si>
  <si>
    <t>C1</t>
  </si>
  <si>
    <t>Ws1R</t>
  </si>
  <si>
    <t>Ws1T</t>
  </si>
  <si>
    <t>value</t>
  </si>
  <si>
    <t>Error</t>
  </si>
  <si>
    <t>rel error</t>
  </si>
  <si>
    <t>4  Voigt elements R(RC)(RC)(RC)(RC)</t>
  </si>
  <si>
    <t>t(0.05,98)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</si>
</sst>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E+00"/>
    <numFmt numFmtId="166" formatCode="0.000"/>
    <numFmt numFmtId="167" formatCode="0.0000E+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0" fillId="2" borderId="0" xfId="0" applyNumberFormat="1" applyFill="1"/>
    <xf numFmtId="0" fontId="0" fillId="2" borderId="0" xfId="0" applyFill="1"/>
    <xf numFmtId="164" fontId="1" fillId="2" borderId="0" xfId="0" applyNumberFormat="1" applyFont="1" applyFill="1"/>
    <xf numFmtId="0" fontId="2" fillId="0" borderId="1" xfId="0" applyFont="1" applyFill="1" applyBorder="1" applyAlignment="1">
      <alignment horizontal="centerContinuous"/>
    </xf>
    <xf numFmtId="0" fontId="0" fillId="0" borderId="0" xfId="0" applyFill="1" applyBorder="1" applyAlignment="1"/>
    <xf numFmtId="0" fontId="0" fillId="0" borderId="2" xfId="0" applyFill="1" applyBorder="1" applyAlignment="1"/>
    <xf numFmtId="0" fontId="2" fillId="0" borderId="1" xfId="0" applyFont="1" applyFill="1" applyBorder="1" applyAlignment="1">
      <alignment horizontal="center"/>
    </xf>
    <xf numFmtId="164" fontId="0" fillId="3" borderId="0" xfId="0" applyNumberFormat="1" applyFill="1"/>
    <xf numFmtId="0" fontId="0" fillId="0" borderId="0" xfId="0" applyAlignment="1">
      <alignment horizontal="center"/>
    </xf>
    <xf numFmtId="0" fontId="0" fillId="3" borderId="0" xfId="0" applyFill="1"/>
    <xf numFmtId="0" fontId="0" fillId="0" borderId="0" xfId="0" quotePrefix="1"/>
    <xf numFmtId="164" fontId="1" fillId="0" borderId="0" xfId="0" applyNumberFormat="1" applyFont="1"/>
    <xf numFmtId="164" fontId="0" fillId="0" borderId="0" xfId="0" applyNumberFormat="1"/>
    <xf numFmtId="164" fontId="0" fillId="0" borderId="0" xfId="0" quotePrefix="1" applyNumberFormat="1"/>
    <xf numFmtId="0" fontId="1" fillId="0" borderId="2" xfId="0" applyFont="1" applyFill="1" applyBorder="1" applyAlignment="1"/>
    <xf numFmtId="11" fontId="0" fillId="0" borderId="0" xfId="0" applyNumberForma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model 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9374903504708972E-2"/>
          <c:y val="0.19055052668902178"/>
          <c:w val="0.73066272965879275"/>
          <c:h val="0.67958092738311859"/>
        </c:manualLayout>
      </c:layout>
      <c:scatterChart>
        <c:scatterStyle val="lineMarker"/>
        <c:varyColors val="0"/>
        <c:ser>
          <c:idx val="0"/>
          <c:order val="0"/>
          <c:tx>
            <c:v>sigma exp</c:v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'data analysis'!$N$5:$N$105</c:f>
              <c:numCache>
                <c:formatCode>0.0000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'data analysis'!$AB$5:$AB$105</c:f>
              <c:numCache>
                <c:formatCode>General</c:formatCode>
                <c:ptCount val="101"/>
                <c:pt idx="0">
                  <c:v>4.0689675156313873E-2</c:v>
                </c:pt>
                <c:pt idx="1">
                  <c:v>4.7177731656704233E-2</c:v>
                </c:pt>
                <c:pt idx="2">
                  <c:v>4.6380809075135948E-2</c:v>
                </c:pt>
                <c:pt idx="3">
                  <c:v>3.466237947726851E-2</c:v>
                </c:pt>
                <c:pt idx="4">
                  <c:v>4.858434037630683E-2</c:v>
                </c:pt>
                <c:pt idx="5">
                  <c:v>3.5512705277351293E-2</c:v>
                </c:pt>
                <c:pt idx="6">
                  <c:v>4.9027723186210327E-2</c:v>
                </c:pt>
                <c:pt idx="7">
                  <c:v>4.8432660398142653E-2</c:v>
                </c:pt>
                <c:pt idx="8">
                  <c:v>3.425809992876E-2</c:v>
                </c:pt>
                <c:pt idx="9">
                  <c:v>6.6524465620222559E-2</c:v>
                </c:pt>
                <c:pt idx="10">
                  <c:v>6.3369336149758967E-2</c:v>
                </c:pt>
                <c:pt idx="11">
                  <c:v>6.768087878519484E-2</c:v>
                </c:pt>
                <c:pt idx="12">
                  <c:v>3.4531004215378823E-2</c:v>
                </c:pt>
                <c:pt idx="13">
                  <c:v>3.1649802606730178E-2</c:v>
                </c:pt>
                <c:pt idx="14">
                  <c:v>5.5214566608420008E-2</c:v>
                </c:pt>
                <c:pt idx="15">
                  <c:v>4.8398948928530854E-2</c:v>
                </c:pt>
                <c:pt idx="16">
                  <c:v>6.0012498383017192E-2</c:v>
                </c:pt>
                <c:pt idx="17">
                  <c:v>6.9661852094063226E-2</c:v>
                </c:pt>
                <c:pt idx="18">
                  <c:v>4.9635062543713346E-2</c:v>
                </c:pt>
                <c:pt idx="19">
                  <c:v>3.2324821901221087E-2</c:v>
                </c:pt>
                <c:pt idx="20">
                  <c:v>5.2560408491044069E-2</c:v>
                </c:pt>
                <c:pt idx="21">
                  <c:v>5.7704154484536557E-2</c:v>
                </c:pt>
                <c:pt idx="22">
                  <c:v>6.6505836195469001E-2</c:v>
                </c:pt>
                <c:pt idx="23">
                  <c:v>4.3541264450639119E-2</c:v>
                </c:pt>
                <c:pt idx="24">
                  <c:v>6.2389350716415895E-2</c:v>
                </c:pt>
                <c:pt idx="25">
                  <c:v>3.7773669631417539E-2</c:v>
                </c:pt>
                <c:pt idx="26">
                  <c:v>4.7712203897811889E-2</c:v>
                </c:pt>
                <c:pt idx="27">
                  <c:v>5.6931047183278044E-2</c:v>
                </c:pt>
                <c:pt idx="28">
                  <c:v>7.0172344292905323E-2</c:v>
                </c:pt>
                <c:pt idx="29">
                  <c:v>8.7093016941647949E-2</c:v>
                </c:pt>
                <c:pt idx="30">
                  <c:v>6.125524387640504E-2</c:v>
                </c:pt>
                <c:pt idx="31">
                  <c:v>6.6597243507028822E-2</c:v>
                </c:pt>
                <c:pt idx="32">
                  <c:v>8.683286220150957E-2</c:v>
                </c:pt>
                <c:pt idx="33">
                  <c:v>9.5936534326862874E-2</c:v>
                </c:pt>
                <c:pt idx="34">
                  <c:v>0.14946263349571756</c:v>
                </c:pt>
                <c:pt idx="35">
                  <c:v>0.17381926335622169</c:v>
                </c:pt>
                <c:pt idx="36">
                  <c:v>8.7129432641641441E-2</c:v>
                </c:pt>
                <c:pt idx="37">
                  <c:v>0.1657037599086871</c:v>
                </c:pt>
                <c:pt idx="38">
                  <c:v>0.18760823584589253</c:v>
                </c:pt>
                <c:pt idx="39">
                  <c:v>0.30455292148475099</c:v>
                </c:pt>
                <c:pt idx="40">
                  <c:v>0.37578002827314616</c:v>
                </c:pt>
                <c:pt idx="41">
                  <c:v>0.28471260221784078</c:v>
                </c:pt>
                <c:pt idx="42">
                  <c:v>0.41630734538651526</c:v>
                </c:pt>
                <c:pt idx="43">
                  <c:v>0.46647398466695345</c:v>
                </c:pt>
                <c:pt idx="44">
                  <c:v>0.37686910445450233</c:v>
                </c:pt>
                <c:pt idx="45">
                  <c:v>0.77605678234783582</c:v>
                </c:pt>
                <c:pt idx="46">
                  <c:v>0.44335614318634742</c:v>
                </c:pt>
                <c:pt idx="47">
                  <c:v>0.56779768304053713</c:v>
                </c:pt>
                <c:pt idx="48">
                  <c:v>0.45641702272792889</c:v>
                </c:pt>
                <c:pt idx="49">
                  <c:v>0.38530198722672898</c:v>
                </c:pt>
                <c:pt idx="50">
                  <c:v>0.69727280393380964</c:v>
                </c:pt>
                <c:pt idx="51">
                  <c:v>0.36156106909213109</c:v>
                </c:pt>
                <c:pt idx="52">
                  <c:v>0.50092089070065904</c:v>
                </c:pt>
                <c:pt idx="53">
                  <c:v>0.29895819360606113</c:v>
                </c:pt>
                <c:pt idx="54">
                  <c:v>0.68137207867329419</c:v>
                </c:pt>
                <c:pt idx="55">
                  <c:v>0.36982643002161669</c:v>
                </c:pt>
                <c:pt idx="56">
                  <c:v>0.72020557239899241</c:v>
                </c:pt>
                <c:pt idx="57">
                  <c:v>0.56516922295238903</c:v>
                </c:pt>
                <c:pt idx="58">
                  <c:v>0.43201195969162087</c:v>
                </c:pt>
                <c:pt idx="59">
                  <c:v>0.77577519983200294</c:v>
                </c:pt>
                <c:pt idx="60">
                  <c:v>0.8951045584182431</c:v>
                </c:pt>
                <c:pt idx="61">
                  <c:v>0.56559814967163657</c:v>
                </c:pt>
                <c:pt idx="62">
                  <c:v>0.61892467641743243</c:v>
                </c:pt>
                <c:pt idx="63">
                  <c:v>0.85794406630927</c:v>
                </c:pt>
                <c:pt idx="64">
                  <c:v>0.51400925617291515</c:v>
                </c:pt>
                <c:pt idx="65">
                  <c:v>0.51346514379020003</c:v>
                </c:pt>
                <c:pt idx="66">
                  <c:v>0.58854983541248562</c:v>
                </c:pt>
                <c:pt idx="67">
                  <c:v>0.72111524336399069</c:v>
                </c:pt>
                <c:pt idx="68">
                  <c:v>0.61300429178943883</c:v>
                </c:pt>
                <c:pt idx="69">
                  <c:v>0.58709411224832964</c:v>
                </c:pt>
                <c:pt idx="70">
                  <c:v>0.44565098277926329</c:v>
                </c:pt>
                <c:pt idx="71">
                  <c:v>0.5556679114685581</c:v>
                </c:pt>
                <c:pt idx="72">
                  <c:v>0.57175837317704525</c:v>
                </c:pt>
                <c:pt idx="73">
                  <c:v>0.61145215017469756</c:v>
                </c:pt>
                <c:pt idx="74">
                  <c:v>0.94526574467597069</c:v>
                </c:pt>
                <c:pt idx="75">
                  <c:v>0.33366046769735769</c:v>
                </c:pt>
                <c:pt idx="76">
                  <c:v>0.89077429139519004</c:v>
                </c:pt>
                <c:pt idx="77">
                  <c:v>0.67418952216646311</c:v>
                </c:pt>
                <c:pt idx="78">
                  <c:v>0.5611296474360904</c:v>
                </c:pt>
                <c:pt idx="79">
                  <c:v>1.0565553586638323</c:v>
                </c:pt>
                <c:pt idx="80">
                  <c:v>1.0970794568883573</c:v>
                </c:pt>
                <c:pt idx="81">
                  <c:v>0.52290374152009345</c:v>
                </c:pt>
                <c:pt idx="82">
                  <c:v>0.95983394897498686</c:v>
                </c:pt>
                <c:pt idx="83">
                  <c:v>0.79926016417771617</c:v>
                </c:pt>
                <c:pt idx="84">
                  <c:v>0.99236627137311695</c:v>
                </c:pt>
                <c:pt idx="85">
                  <c:v>0.8696945554921991</c:v>
                </c:pt>
                <c:pt idx="86">
                  <c:v>0.8316141507387611</c:v>
                </c:pt>
                <c:pt idx="87">
                  <c:v>0.83222525817401261</c:v>
                </c:pt>
                <c:pt idx="88">
                  <c:v>0.79356934171254123</c:v>
                </c:pt>
                <c:pt idx="89">
                  <c:v>0.95493699126905629</c:v>
                </c:pt>
                <c:pt idx="90">
                  <c:v>0.95565348772877601</c:v>
                </c:pt>
                <c:pt idx="91">
                  <c:v>1.1963448665686214</c:v>
                </c:pt>
                <c:pt idx="92">
                  <c:v>0.73255566926621263</c:v>
                </c:pt>
                <c:pt idx="93">
                  <c:v>0.4055672060300955</c:v>
                </c:pt>
                <c:pt idx="94">
                  <c:v>0.80041196097104228</c:v>
                </c:pt>
                <c:pt idx="95">
                  <c:v>0.90284685783146001</c:v>
                </c:pt>
                <c:pt idx="96">
                  <c:v>1.0645773734330179</c:v>
                </c:pt>
                <c:pt idx="97">
                  <c:v>1.1819817643882802</c:v>
                </c:pt>
                <c:pt idx="98">
                  <c:v>0.99923453677547047</c:v>
                </c:pt>
                <c:pt idx="99">
                  <c:v>1.0221125745029558</c:v>
                </c:pt>
                <c:pt idx="100">
                  <c:v>0.76454514489971925</c:v>
                </c:pt>
              </c:numCache>
            </c:numRef>
          </c:yVal>
          <c:smooth val="0"/>
        </c:ser>
        <c:ser>
          <c:idx val="1"/>
          <c:order val="1"/>
          <c:tx>
            <c:v>Z'</c:v>
          </c:tx>
          <c:spPr>
            <a:ln w="28575">
              <a:noFill/>
            </a:ln>
          </c:spPr>
          <c:marker>
            <c:symbol val="square"/>
            <c:size val="2"/>
          </c:marker>
          <c:xVal>
            <c:numRef>
              <c:f>'data analysis'!$N$5:$N$105</c:f>
              <c:numCache>
                <c:formatCode>0.0000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'data analysis'!$B$5:$B$105</c:f>
              <c:numCache>
                <c:formatCode>General</c:formatCode>
                <c:ptCount val="101"/>
                <c:pt idx="0">
                  <c:v>4.9888641468714923</c:v>
                </c:pt>
                <c:pt idx="1">
                  <c:v>4.9773022523186228</c:v>
                </c:pt>
                <c:pt idx="2">
                  <c:v>4.9411434146168176</c:v>
                </c:pt>
                <c:pt idx="3">
                  <c:v>5.0521306446898961</c:v>
                </c:pt>
                <c:pt idx="4">
                  <c:v>5.031910929010337</c:v>
                </c:pt>
                <c:pt idx="5">
                  <c:v>4.9871593264617786</c:v>
                </c:pt>
                <c:pt idx="6">
                  <c:v>4.9604669989616923</c:v>
                </c:pt>
                <c:pt idx="7">
                  <c:v>5.0458335379062191</c:v>
                </c:pt>
                <c:pt idx="8">
                  <c:v>5.0284738368850412</c:v>
                </c:pt>
                <c:pt idx="9">
                  <c:v>4.8640987356364143</c:v>
                </c:pt>
                <c:pt idx="10">
                  <c:v>4.9669807357579678</c:v>
                </c:pt>
                <c:pt idx="11">
                  <c:v>4.9991722992311018</c:v>
                </c:pt>
                <c:pt idx="12">
                  <c:v>4.9758691894185683</c:v>
                </c:pt>
                <c:pt idx="13">
                  <c:v>4.9406670151355074</c:v>
                </c:pt>
                <c:pt idx="14">
                  <c:v>4.9970202202585918</c:v>
                </c:pt>
                <c:pt idx="15">
                  <c:v>5.0148001518224792</c:v>
                </c:pt>
                <c:pt idx="16">
                  <c:v>4.9090071622302061</c:v>
                </c:pt>
                <c:pt idx="17">
                  <c:v>4.967341892772005</c:v>
                </c:pt>
                <c:pt idx="18">
                  <c:v>5.0200358833090899</c:v>
                </c:pt>
                <c:pt idx="19">
                  <c:v>4.9972776675159922</c:v>
                </c:pt>
                <c:pt idx="20">
                  <c:v>5.0715831085143508</c:v>
                </c:pt>
                <c:pt idx="21">
                  <c:v>4.9995550032245752</c:v>
                </c:pt>
                <c:pt idx="22">
                  <c:v>4.9279850846864282</c:v>
                </c:pt>
                <c:pt idx="23">
                  <c:v>5.0642484800492458</c:v>
                </c:pt>
                <c:pt idx="24">
                  <c:v>5.0263230916000667</c:v>
                </c:pt>
                <c:pt idx="25">
                  <c:v>5.0055443656774878</c:v>
                </c:pt>
                <c:pt idx="26">
                  <c:v>5.0651538832827994</c:v>
                </c:pt>
                <c:pt idx="27">
                  <c:v>5.002009527621798</c:v>
                </c:pt>
                <c:pt idx="28">
                  <c:v>5.2138306669816492</c:v>
                </c:pt>
                <c:pt idx="29">
                  <c:v>5.2619198615322453</c:v>
                </c:pt>
                <c:pt idx="30">
                  <c:v>5.3078983044129728</c:v>
                </c:pt>
                <c:pt idx="31">
                  <c:v>5.3221898208526897</c:v>
                </c:pt>
                <c:pt idx="32">
                  <c:v>5.7720553863821635</c:v>
                </c:pt>
                <c:pt idx="33">
                  <c:v>6.1324368847672837</c:v>
                </c:pt>
                <c:pt idx="34">
                  <c:v>6.6686974643980879</c:v>
                </c:pt>
                <c:pt idx="35">
                  <c:v>7.2413396082959425</c:v>
                </c:pt>
                <c:pt idx="36">
                  <c:v>8.4035446133185854</c:v>
                </c:pt>
                <c:pt idx="37">
                  <c:v>9.9907440771087419</c:v>
                </c:pt>
                <c:pt idx="38">
                  <c:v>12.528806731365504</c:v>
                </c:pt>
                <c:pt idx="39">
                  <c:v>15.272035278748488</c:v>
                </c:pt>
                <c:pt idx="40">
                  <c:v>19.649291009115505</c:v>
                </c:pt>
                <c:pt idx="41">
                  <c:v>24.135392244147063</c:v>
                </c:pt>
                <c:pt idx="42">
                  <c:v>28.716978173425552</c:v>
                </c:pt>
                <c:pt idx="43">
                  <c:v>34.710016959818837</c:v>
                </c:pt>
                <c:pt idx="44">
                  <c:v>38.302535471654323</c:v>
                </c:pt>
                <c:pt idx="45">
                  <c:v>43.980751555597585</c:v>
                </c:pt>
                <c:pt idx="46">
                  <c:v>46.100754708629196</c:v>
                </c:pt>
                <c:pt idx="47">
                  <c:v>48.529364463218236</c:v>
                </c:pt>
                <c:pt idx="48">
                  <c:v>51.172925690192969</c:v>
                </c:pt>
                <c:pt idx="49">
                  <c:v>52.172446867632409</c:v>
                </c:pt>
                <c:pt idx="50">
                  <c:v>53.266649666528707</c:v>
                </c:pt>
                <c:pt idx="51">
                  <c:v>54.050704111387802</c:v>
                </c:pt>
                <c:pt idx="52">
                  <c:v>54.930691494953649</c:v>
                </c:pt>
                <c:pt idx="53">
                  <c:v>54.589561246921079</c:v>
                </c:pt>
                <c:pt idx="54">
                  <c:v>54.994237253424785</c:v>
                </c:pt>
                <c:pt idx="55">
                  <c:v>56.062324565081688</c:v>
                </c:pt>
                <c:pt idx="56">
                  <c:v>54.933914939344817</c:v>
                </c:pt>
                <c:pt idx="57">
                  <c:v>55.872687864346105</c:v>
                </c:pt>
                <c:pt idx="58">
                  <c:v>57.048852351691572</c:v>
                </c:pt>
                <c:pt idx="59">
                  <c:v>56.946415200766211</c:v>
                </c:pt>
                <c:pt idx="60">
                  <c:v>56.011825314286341</c:v>
                </c:pt>
                <c:pt idx="61">
                  <c:v>56.442905411145652</c:v>
                </c:pt>
                <c:pt idx="62">
                  <c:v>56.154914331236419</c:v>
                </c:pt>
                <c:pt idx="63">
                  <c:v>57.578602440966399</c:v>
                </c:pt>
                <c:pt idx="64">
                  <c:v>58.082190221514871</c:v>
                </c:pt>
                <c:pt idx="65">
                  <c:v>58.158817150189606</c:v>
                </c:pt>
                <c:pt idx="66">
                  <c:v>58.694779867914058</c:v>
                </c:pt>
                <c:pt idx="67">
                  <c:v>59.578575905446563</c:v>
                </c:pt>
                <c:pt idx="68">
                  <c:v>58.924577951810448</c:v>
                </c:pt>
                <c:pt idx="69">
                  <c:v>58.515507877442751</c:v>
                </c:pt>
                <c:pt idx="70">
                  <c:v>60.393776321971004</c:v>
                </c:pt>
                <c:pt idx="71">
                  <c:v>61.261550024470836</c:v>
                </c:pt>
                <c:pt idx="72">
                  <c:v>62.295383733971043</c:v>
                </c:pt>
                <c:pt idx="73">
                  <c:v>61.599363991168225</c:v>
                </c:pt>
                <c:pt idx="74">
                  <c:v>61.911530251457719</c:v>
                </c:pt>
                <c:pt idx="75">
                  <c:v>62.639945839311565</c:v>
                </c:pt>
                <c:pt idx="76">
                  <c:v>65.118843989529651</c:v>
                </c:pt>
                <c:pt idx="77">
                  <c:v>64.610137991894902</c:v>
                </c:pt>
                <c:pt idx="78">
                  <c:v>67.602297979907661</c:v>
                </c:pt>
                <c:pt idx="79">
                  <c:v>67.637048528280516</c:v>
                </c:pt>
                <c:pt idx="80">
                  <c:v>71.000721979974415</c:v>
                </c:pt>
                <c:pt idx="81">
                  <c:v>73.953203171002471</c:v>
                </c:pt>
                <c:pt idx="82">
                  <c:v>78.877637444046229</c:v>
                </c:pt>
                <c:pt idx="83">
                  <c:v>80.596010537015715</c:v>
                </c:pt>
                <c:pt idx="84">
                  <c:v>84.297834856220774</c:v>
                </c:pt>
                <c:pt idx="85">
                  <c:v>86.674962989351727</c:v>
                </c:pt>
                <c:pt idx="86">
                  <c:v>88.754184735757107</c:v>
                </c:pt>
                <c:pt idx="87">
                  <c:v>90.101223981728722</c:v>
                </c:pt>
                <c:pt idx="88">
                  <c:v>92.860693920296256</c:v>
                </c:pt>
                <c:pt idx="89">
                  <c:v>93.022668761781901</c:v>
                </c:pt>
                <c:pt idx="90">
                  <c:v>93.096329591230685</c:v>
                </c:pt>
                <c:pt idx="91">
                  <c:v>94.364331635207705</c:v>
                </c:pt>
                <c:pt idx="92">
                  <c:v>94.638679480465441</c:v>
                </c:pt>
                <c:pt idx="93">
                  <c:v>93.861819805390851</c:v>
                </c:pt>
                <c:pt idx="94">
                  <c:v>95.164418708757893</c:v>
                </c:pt>
                <c:pt idx="95">
                  <c:v>95.984962848371111</c:v>
                </c:pt>
                <c:pt idx="96">
                  <c:v>93.805236993184408</c:v>
                </c:pt>
                <c:pt idx="97">
                  <c:v>95.476717941794377</c:v>
                </c:pt>
                <c:pt idx="98">
                  <c:v>96.371958698534172</c:v>
                </c:pt>
                <c:pt idx="99">
                  <c:v>96.636337361661546</c:v>
                </c:pt>
                <c:pt idx="100">
                  <c:v>93.21952224312254</c:v>
                </c:pt>
              </c:numCache>
            </c:numRef>
          </c:yVal>
          <c:smooth val="0"/>
        </c:ser>
        <c:ser>
          <c:idx val="2"/>
          <c:order val="2"/>
          <c:tx>
            <c:v>Z"</c:v>
          </c:tx>
          <c:spPr>
            <a:ln w="28575">
              <a:noFill/>
            </a:ln>
          </c:spPr>
          <c:marker>
            <c:symbol val="triangle"/>
            <c:size val="2"/>
          </c:marker>
          <c:xVal>
            <c:numRef>
              <c:f>'data analysis'!$N$5:$N$105</c:f>
              <c:numCache>
                <c:formatCode>0.0000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'data analysis'!$M$5:$M$105</c:f>
              <c:numCache>
                <c:formatCode>General</c:formatCode>
                <c:ptCount val="101"/>
                <c:pt idx="0">
                  <c:v>3.9153329743973633E-2</c:v>
                </c:pt>
                <c:pt idx="1">
                  <c:v>6.5363736883457563E-2</c:v>
                </c:pt>
                <c:pt idx="2">
                  <c:v>6.5735655477112159E-2</c:v>
                </c:pt>
                <c:pt idx="3">
                  <c:v>1.2045403945753817E-2</c:v>
                </c:pt>
                <c:pt idx="4">
                  <c:v>4.2581265892619263E-2</c:v>
                </c:pt>
                <c:pt idx="5">
                  <c:v>3.7451902390112202E-2</c:v>
                </c:pt>
                <c:pt idx="6">
                  <c:v>7.754676819658507E-2</c:v>
                </c:pt>
                <c:pt idx="7">
                  <c:v>6.5988934997207344E-2</c:v>
                </c:pt>
                <c:pt idx="8">
                  <c:v>6.6477013471657465E-3</c:v>
                </c:pt>
                <c:pt idx="9">
                  <c:v>7.2440579776642255E-2</c:v>
                </c:pt>
                <c:pt idx="10">
                  <c:v>2.1447092714562369E-2</c:v>
                </c:pt>
                <c:pt idx="11">
                  <c:v>6.1054594600026046E-2</c:v>
                </c:pt>
                <c:pt idx="12">
                  <c:v>6.5297096967208965E-2</c:v>
                </c:pt>
                <c:pt idx="13">
                  <c:v>0.1418745139487648</c:v>
                </c:pt>
                <c:pt idx="14">
                  <c:v>0.21780182254882907</c:v>
                </c:pt>
                <c:pt idx="15">
                  <c:v>0.12953287429654156</c:v>
                </c:pt>
                <c:pt idx="16">
                  <c:v>0.18642936387520051</c:v>
                </c:pt>
                <c:pt idx="17">
                  <c:v>0.35866454418603155</c:v>
                </c:pt>
                <c:pt idx="18">
                  <c:v>0.33663477622745153</c:v>
                </c:pt>
                <c:pt idx="19">
                  <c:v>0.43480339270364116</c:v>
                </c:pt>
                <c:pt idx="20">
                  <c:v>0.59527264246293343</c:v>
                </c:pt>
                <c:pt idx="21">
                  <c:v>0.60007944047084771</c:v>
                </c:pt>
                <c:pt idx="22">
                  <c:v>0.76277330335110427</c:v>
                </c:pt>
                <c:pt idx="23">
                  <c:v>0.88126923935826873</c:v>
                </c:pt>
                <c:pt idx="24">
                  <c:v>1.2025038345575827</c:v>
                </c:pt>
                <c:pt idx="25">
                  <c:v>1.3945322443350836</c:v>
                </c:pt>
                <c:pt idx="26">
                  <c:v>1.675722705408051</c:v>
                </c:pt>
                <c:pt idx="27">
                  <c:v>2.1027845056887897</c:v>
                </c:pt>
                <c:pt idx="28">
                  <c:v>2.7127275803142927</c:v>
                </c:pt>
                <c:pt idx="29">
                  <c:v>3.3878517069214724</c:v>
                </c:pt>
                <c:pt idx="30">
                  <c:v>3.896192569257396</c:v>
                </c:pt>
                <c:pt idx="31">
                  <c:v>4.8412195485767731</c:v>
                </c:pt>
                <c:pt idx="32">
                  <c:v>6.032136153097662</c:v>
                </c:pt>
                <c:pt idx="33">
                  <c:v>7.408415834428804</c:v>
                </c:pt>
                <c:pt idx="34">
                  <c:v>8.672157021499169</c:v>
                </c:pt>
                <c:pt idx="35">
                  <c:v>10.70251819556449</c:v>
                </c:pt>
                <c:pt idx="36">
                  <c:v>12.979306175500067</c:v>
                </c:pt>
                <c:pt idx="37">
                  <c:v>15.208677265554906</c:v>
                </c:pt>
                <c:pt idx="38">
                  <c:v>18.044689526405417</c:v>
                </c:pt>
                <c:pt idx="39">
                  <c:v>20.094461083476663</c:v>
                </c:pt>
                <c:pt idx="40">
                  <c:v>22.750107522995254</c:v>
                </c:pt>
                <c:pt idx="41">
                  <c:v>24.126921178995065</c:v>
                </c:pt>
                <c:pt idx="42">
                  <c:v>24.717522606978221</c:v>
                </c:pt>
                <c:pt idx="43">
                  <c:v>24.793024850046564</c:v>
                </c:pt>
                <c:pt idx="44">
                  <c:v>23.98787076383001</c:v>
                </c:pt>
                <c:pt idx="45">
                  <c:v>22.740340510235168</c:v>
                </c:pt>
                <c:pt idx="46">
                  <c:v>18.839053904969514</c:v>
                </c:pt>
                <c:pt idx="47">
                  <c:v>16.176355075835541</c:v>
                </c:pt>
                <c:pt idx="48">
                  <c:v>13.935560514113392</c:v>
                </c:pt>
                <c:pt idx="49">
                  <c:v>12.286989989223443</c:v>
                </c:pt>
                <c:pt idx="50">
                  <c:v>10.594071046389152</c:v>
                </c:pt>
                <c:pt idx="51">
                  <c:v>8.6977043552333004</c:v>
                </c:pt>
                <c:pt idx="52">
                  <c:v>7.3240776980168087</c:v>
                </c:pt>
                <c:pt idx="53">
                  <c:v>6.3257459242918062</c:v>
                </c:pt>
                <c:pt idx="54">
                  <c:v>4.6433362353772685</c:v>
                </c:pt>
                <c:pt idx="55">
                  <c:v>4.6658115089245076</c:v>
                </c:pt>
                <c:pt idx="56">
                  <c:v>4.645212888565406</c:v>
                </c:pt>
                <c:pt idx="57">
                  <c:v>3.2937167487731784</c:v>
                </c:pt>
                <c:pt idx="58">
                  <c:v>3.2893340704564702</c:v>
                </c:pt>
                <c:pt idx="59">
                  <c:v>3.3986967053733781</c:v>
                </c:pt>
                <c:pt idx="60">
                  <c:v>1.9467405816360261</c:v>
                </c:pt>
                <c:pt idx="61">
                  <c:v>2.9115593577500434</c:v>
                </c:pt>
                <c:pt idx="62">
                  <c:v>2.5436915358088954</c:v>
                </c:pt>
                <c:pt idx="63">
                  <c:v>4.4333229889312644</c:v>
                </c:pt>
                <c:pt idx="64">
                  <c:v>3.2628810940677826</c:v>
                </c:pt>
                <c:pt idx="65">
                  <c:v>3.4293537933302431</c:v>
                </c:pt>
                <c:pt idx="66">
                  <c:v>3.8731603319340531</c:v>
                </c:pt>
                <c:pt idx="67">
                  <c:v>3.7285293756094706</c:v>
                </c:pt>
                <c:pt idx="68">
                  <c:v>3.6882137555550001</c:v>
                </c:pt>
                <c:pt idx="69">
                  <c:v>4.6339617921607017</c:v>
                </c:pt>
                <c:pt idx="70">
                  <c:v>5.1246325674195541</c:v>
                </c:pt>
                <c:pt idx="71">
                  <c:v>6.3809849441959408</c:v>
                </c:pt>
                <c:pt idx="72">
                  <c:v>6.3912878840810734</c:v>
                </c:pt>
                <c:pt idx="73">
                  <c:v>7.5869605268087295</c:v>
                </c:pt>
                <c:pt idx="74">
                  <c:v>6.7404295920627657</c:v>
                </c:pt>
                <c:pt idx="75">
                  <c:v>8.7266289147592122</c:v>
                </c:pt>
                <c:pt idx="76">
                  <c:v>10.709423103875165</c:v>
                </c:pt>
                <c:pt idx="77">
                  <c:v>12.101662246658773</c:v>
                </c:pt>
                <c:pt idx="78">
                  <c:v>12.389898809356499</c:v>
                </c:pt>
                <c:pt idx="79">
                  <c:v>14.593825149194847</c:v>
                </c:pt>
                <c:pt idx="80">
                  <c:v>16.71774509342108</c:v>
                </c:pt>
                <c:pt idx="81">
                  <c:v>16.223759640782681</c:v>
                </c:pt>
                <c:pt idx="82">
                  <c:v>15.473705676714786</c:v>
                </c:pt>
                <c:pt idx="83">
                  <c:v>17.015426161210751</c:v>
                </c:pt>
                <c:pt idx="84">
                  <c:v>14.262853015695073</c:v>
                </c:pt>
                <c:pt idx="85">
                  <c:v>14.998751268947185</c:v>
                </c:pt>
                <c:pt idx="86">
                  <c:v>11.623835846411296</c:v>
                </c:pt>
                <c:pt idx="87">
                  <c:v>9.2113487967229162</c:v>
                </c:pt>
                <c:pt idx="88">
                  <c:v>8.1662430382536488</c:v>
                </c:pt>
                <c:pt idx="89">
                  <c:v>9.0327269937998089</c:v>
                </c:pt>
                <c:pt idx="90">
                  <c:v>6.13304157592792</c:v>
                </c:pt>
                <c:pt idx="91">
                  <c:v>6.6323673164162553</c:v>
                </c:pt>
                <c:pt idx="92">
                  <c:v>4.8250069262812039</c:v>
                </c:pt>
                <c:pt idx="93">
                  <c:v>3.2084226879132389</c:v>
                </c:pt>
                <c:pt idx="94">
                  <c:v>1.8439578920489033</c:v>
                </c:pt>
                <c:pt idx="95">
                  <c:v>1.7843591455897965</c:v>
                </c:pt>
                <c:pt idx="96">
                  <c:v>3.2346318977977875</c:v>
                </c:pt>
                <c:pt idx="97">
                  <c:v>1.0424352674145834</c:v>
                </c:pt>
                <c:pt idx="98">
                  <c:v>0.80317389304731046</c:v>
                </c:pt>
                <c:pt idx="99">
                  <c:v>1.1073048895916857</c:v>
                </c:pt>
                <c:pt idx="100">
                  <c:v>0.83050192610422002</c:v>
                </c:pt>
              </c:numCache>
            </c:numRef>
          </c:yVal>
          <c:smooth val="0"/>
        </c:ser>
        <c:ser>
          <c:idx val="3"/>
          <c:order val="3"/>
          <c:tx>
            <c:v>sigma model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'data analysis'!$N$5:$N$105</c:f>
              <c:numCache>
                <c:formatCode>0.0000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'data analysis'!$AD$5:$AD$105</c:f>
              <c:numCache>
                <c:formatCode>0.0000</c:formatCode>
                <c:ptCount val="101"/>
                <c:pt idx="0">
                  <c:v>5.3454652737983582E-2</c:v>
                </c:pt>
                <c:pt idx="1">
                  <c:v>5.3463804114087139E-2</c:v>
                </c:pt>
                <c:pt idx="2">
                  <c:v>5.3475065047720885E-2</c:v>
                </c:pt>
                <c:pt idx="3">
                  <c:v>5.3488914621591145E-2</c:v>
                </c:pt>
                <c:pt idx="4">
                  <c:v>5.3505956420147077E-2</c:v>
                </c:pt>
                <c:pt idx="5">
                  <c:v>5.3526917533566684E-2</c:v>
                </c:pt>
                <c:pt idx="6">
                  <c:v>5.3552709314607351E-2</c:v>
                </c:pt>
                <c:pt idx="7">
                  <c:v>5.3584442318814943E-2</c:v>
                </c:pt>
                <c:pt idx="8">
                  <c:v>5.3623481085290671E-2</c:v>
                </c:pt>
                <c:pt idx="9">
                  <c:v>5.3671508877597328E-2</c:v>
                </c:pt>
                <c:pt idx="10">
                  <c:v>5.3730592424665581E-2</c:v>
                </c:pt>
                <c:pt idx="11">
                  <c:v>5.380233226972235E-2</c:v>
                </c:pt>
                <c:pt idx="12">
                  <c:v>5.3891759381548422E-2</c:v>
                </c:pt>
                <c:pt idx="13">
                  <c:v>5.4000849749448417E-2</c:v>
                </c:pt>
                <c:pt idx="14">
                  <c:v>5.4134249778464018E-2</c:v>
                </c:pt>
                <c:pt idx="15">
                  <c:v>5.4298874844576545E-2</c:v>
                </c:pt>
                <c:pt idx="16">
                  <c:v>5.4500892214939235E-2</c:v>
                </c:pt>
                <c:pt idx="17">
                  <c:v>5.4748162380407535E-2</c:v>
                </c:pt>
                <c:pt idx="18">
                  <c:v>5.5051541892954553E-2</c:v>
                </c:pt>
                <c:pt idx="19">
                  <c:v>5.5421514641802977E-2</c:v>
                </c:pt>
                <c:pt idx="20">
                  <c:v>5.5874514857003829E-2</c:v>
                </c:pt>
                <c:pt idx="21">
                  <c:v>5.6426894890750284E-2</c:v>
                </c:pt>
                <c:pt idx="22">
                  <c:v>5.7099638560068069E-2</c:v>
                </c:pt>
                <c:pt idx="23">
                  <c:v>5.8004333657118004E-2</c:v>
                </c:pt>
                <c:pt idx="24">
                  <c:v>5.9163112784871817E-2</c:v>
                </c:pt>
                <c:pt idx="25">
                  <c:v>6.0613104890469754E-2</c:v>
                </c:pt>
                <c:pt idx="26">
                  <c:v>6.2431229272564219E-2</c:v>
                </c:pt>
                <c:pt idx="27">
                  <c:v>6.4720065257494866E-2</c:v>
                </c:pt>
                <c:pt idx="28">
                  <c:v>6.7612856326871515E-2</c:v>
                </c:pt>
                <c:pt idx="29">
                  <c:v>7.1286994717292565E-2</c:v>
                </c:pt>
                <c:pt idx="30">
                  <c:v>7.59745179782359E-2</c:v>
                </c:pt>
                <c:pt idx="31">
                  <c:v>8.1985633904103919E-2</c:v>
                </c:pt>
                <c:pt idx="32">
                  <c:v>8.9729090298813222E-2</c:v>
                </c:pt>
                <c:pt idx="33">
                  <c:v>9.9745322426096836E-2</c:v>
                </c:pt>
                <c:pt idx="34">
                  <c:v>0.11272578160883234</c:v>
                </c:pt>
                <c:pt idx="35">
                  <c:v>0.12954068142565006</c:v>
                </c:pt>
                <c:pt idx="36">
                  <c:v>0.15120919074573594</c:v>
                </c:pt>
                <c:pt idx="37">
                  <c:v>0.17881751326701822</c:v>
                </c:pt>
                <c:pt idx="38">
                  <c:v>0.21327904224095318</c:v>
                </c:pt>
                <c:pt idx="39">
                  <c:v>0.25491803743929176</c:v>
                </c:pt>
                <c:pt idx="40">
                  <c:v>0.30293877265464741</c:v>
                </c:pt>
                <c:pt idx="41">
                  <c:v>0.35497842385276135</c:v>
                </c:pt>
                <c:pt idx="42">
                  <c:v>0.40716860236269276</c:v>
                </c:pt>
                <c:pt idx="43">
                  <c:v>0.45503208414176222</c:v>
                </c:pt>
                <c:pt idx="44">
                  <c:v>0.49486031453752466</c:v>
                </c:pt>
                <c:pt idx="45">
                  <c:v>0.52479580179537977</c:v>
                </c:pt>
                <c:pt idx="46">
                  <c:v>0.54502613758262863</c:v>
                </c:pt>
                <c:pt idx="47">
                  <c:v>0.55713662162498045</c:v>
                </c:pt>
                <c:pt idx="48">
                  <c:v>0.56323891800248282</c:v>
                </c:pt>
                <c:pt idx="49">
                  <c:v>0.56538357541906181</c:v>
                </c:pt>
                <c:pt idx="50">
                  <c:v>0.5651999257234348</c:v>
                </c:pt>
                <c:pt idx="51">
                  <c:v>0.56388093682038853</c:v>
                </c:pt>
                <c:pt idx="52">
                  <c:v>0.56222996198273534</c:v>
                </c:pt>
                <c:pt idx="53">
                  <c:v>0.56074713563604295</c:v>
                </c:pt>
                <c:pt idx="54">
                  <c:v>0.55969983292028569</c:v>
                </c:pt>
                <c:pt idx="55">
                  <c:v>0.5591796830632707</c:v>
                </c:pt>
                <c:pt idx="56">
                  <c:v>0.55914257032414139</c:v>
                </c:pt>
                <c:pt idx="57">
                  <c:v>0.55947369567124594</c:v>
                </c:pt>
                <c:pt idx="58">
                  <c:v>0.56004823659016667</c:v>
                </c:pt>
                <c:pt idx="59">
                  <c:v>0.56081623199797559</c:v>
                </c:pt>
                <c:pt idx="60">
                  <c:v>0.56179668635248181</c:v>
                </c:pt>
                <c:pt idx="61">
                  <c:v>0.56307830823790772</c:v>
                </c:pt>
                <c:pt idx="62">
                  <c:v>0.56483269912484668</c:v>
                </c:pt>
                <c:pt idx="63">
                  <c:v>0.56722207854434004</c:v>
                </c:pt>
                <c:pt idx="64">
                  <c:v>0.57041139664099083</c:v>
                </c:pt>
                <c:pt idx="65">
                  <c:v>0.57453124107838638</c:v>
                </c:pt>
                <c:pt idx="66">
                  <c:v>0.579616599031196</c:v>
                </c:pt>
                <c:pt idx="67">
                  <c:v>0.58558163606500158</c:v>
                </c:pt>
                <c:pt idx="68">
                  <c:v>0.59218527031194124</c:v>
                </c:pt>
                <c:pt idx="69">
                  <c:v>0.59913565689220727</c:v>
                </c:pt>
                <c:pt idx="70">
                  <c:v>0.6061797321264083</c:v>
                </c:pt>
                <c:pt idx="71">
                  <c:v>0.61327439719209187</c:v>
                </c:pt>
                <c:pt idx="72">
                  <c:v>0.6206295704524174</c:v>
                </c:pt>
                <c:pt idx="73">
                  <c:v>0.62871016263447954</c:v>
                </c:pt>
                <c:pt idx="74">
                  <c:v>0.63817474177894407</c:v>
                </c:pt>
                <c:pt idx="75">
                  <c:v>0.64981005374810918</c:v>
                </c:pt>
                <c:pt idx="76">
                  <c:v>0.66445799243649784</c:v>
                </c:pt>
                <c:pt idx="77">
                  <c:v>0.68297484339211689</c:v>
                </c:pt>
                <c:pt idx="78">
                  <c:v>0.70598988117698802</c:v>
                </c:pt>
                <c:pt idx="79">
                  <c:v>0.73370844973392335</c:v>
                </c:pt>
                <c:pt idx="80">
                  <c:v>0.76553325741413702</c:v>
                </c:pt>
                <c:pt idx="81">
                  <c:v>0.79977208463914906</c:v>
                </c:pt>
                <c:pt idx="82">
                  <c:v>0.83376607966934135</c:v>
                </c:pt>
                <c:pt idx="83">
                  <c:v>0.86456322035998179</c:v>
                </c:pt>
                <c:pt idx="84">
                  <c:v>0.88982281339787916</c:v>
                </c:pt>
                <c:pt idx="85">
                  <c:v>0.90848798563278232</c:v>
                </c:pt>
                <c:pt idx="86">
                  <c:v>0.92079885193287592</c:v>
                </c:pt>
                <c:pt idx="87">
                  <c:v>0.92785015830763373</c:v>
                </c:pt>
                <c:pt idx="88">
                  <c:v>0.93105644332516646</c:v>
                </c:pt>
                <c:pt idx="89">
                  <c:v>0.93170113897856477</c:v>
                </c:pt>
                <c:pt idx="90">
                  <c:v>0.93079793471786954</c:v>
                </c:pt>
                <c:pt idx="91">
                  <c:v>0.92908250541648552</c:v>
                </c:pt>
                <c:pt idx="92">
                  <c:v>0.92701095400692746</c:v>
                </c:pt>
                <c:pt idx="93">
                  <c:v>0.92488951702248678</c:v>
                </c:pt>
                <c:pt idx="94">
                  <c:v>0.92286328767225845</c:v>
                </c:pt>
                <c:pt idx="95">
                  <c:v>0.92102558328988759</c:v>
                </c:pt>
                <c:pt idx="96">
                  <c:v>0.91940433875954464</c:v>
                </c:pt>
                <c:pt idx="97">
                  <c:v>0.91800276585220164</c:v>
                </c:pt>
                <c:pt idx="98">
                  <c:v>0.91681694385543</c:v>
                </c:pt>
                <c:pt idx="99">
                  <c:v>0.91580868661824721</c:v>
                </c:pt>
                <c:pt idx="100">
                  <c:v>0.91496681095122501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02496"/>
        <c:axId val="42604032"/>
      </c:scatterChart>
      <c:valAx>
        <c:axId val="42602496"/>
        <c:scaling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42604032"/>
        <c:crosses val="autoZero"/>
        <c:crossBetween val="midCat"/>
      </c:valAx>
      <c:valAx>
        <c:axId val="4260403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602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78915513708983E-2"/>
          <c:y val="2.8807700328584492E-2"/>
          <c:w val="0.73925470610497679"/>
          <c:h val="0.89540438612888962"/>
        </c:manualLayout>
      </c:layout>
      <c:scatterChart>
        <c:scatterStyle val="lineMarker"/>
        <c:varyColors val="0"/>
        <c:ser>
          <c:idx val="0"/>
          <c:order val="0"/>
          <c:tx>
            <c:v>sigma exp</c:v>
          </c:tx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'data analysis'!$N$5:$N$105</c:f>
              <c:numCache>
                <c:formatCode>0.0000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'data analysis'!$AB$5:$AB$105</c:f>
              <c:numCache>
                <c:formatCode>General</c:formatCode>
                <c:ptCount val="101"/>
                <c:pt idx="0">
                  <c:v>4.0689675156313873E-2</c:v>
                </c:pt>
                <c:pt idx="1">
                  <c:v>4.7177731656704233E-2</c:v>
                </c:pt>
                <c:pt idx="2">
                  <c:v>4.6380809075135948E-2</c:v>
                </c:pt>
                <c:pt idx="3">
                  <c:v>3.466237947726851E-2</c:v>
                </c:pt>
                <c:pt idx="4">
                  <c:v>4.858434037630683E-2</c:v>
                </c:pt>
                <c:pt idx="5">
                  <c:v>3.5512705277351293E-2</c:v>
                </c:pt>
                <c:pt idx="6">
                  <c:v>4.9027723186210327E-2</c:v>
                </c:pt>
                <c:pt idx="7">
                  <c:v>4.8432660398142653E-2</c:v>
                </c:pt>
                <c:pt idx="8">
                  <c:v>3.425809992876E-2</c:v>
                </c:pt>
                <c:pt idx="9">
                  <c:v>6.6524465620222559E-2</c:v>
                </c:pt>
                <c:pt idx="10">
                  <c:v>6.3369336149758967E-2</c:v>
                </c:pt>
                <c:pt idx="11">
                  <c:v>6.768087878519484E-2</c:v>
                </c:pt>
                <c:pt idx="12">
                  <c:v>3.4531004215378823E-2</c:v>
                </c:pt>
                <c:pt idx="13">
                  <c:v>3.1649802606730178E-2</c:v>
                </c:pt>
                <c:pt idx="14">
                  <c:v>5.5214566608420008E-2</c:v>
                </c:pt>
                <c:pt idx="15">
                  <c:v>4.8398948928530854E-2</c:v>
                </c:pt>
                <c:pt idx="16">
                  <c:v>6.0012498383017192E-2</c:v>
                </c:pt>
                <c:pt idx="17">
                  <c:v>6.9661852094063226E-2</c:v>
                </c:pt>
                <c:pt idx="18">
                  <c:v>4.9635062543713346E-2</c:v>
                </c:pt>
                <c:pt idx="19">
                  <c:v>3.2324821901221087E-2</c:v>
                </c:pt>
                <c:pt idx="20">
                  <c:v>5.2560408491044069E-2</c:v>
                </c:pt>
                <c:pt idx="21">
                  <c:v>5.7704154484536557E-2</c:v>
                </c:pt>
                <c:pt idx="22">
                  <c:v>6.6505836195469001E-2</c:v>
                </c:pt>
                <c:pt idx="23">
                  <c:v>4.3541264450639119E-2</c:v>
                </c:pt>
                <c:pt idx="24">
                  <c:v>6.2389350716415895E-2</c:v>
                </c:pt>
                <c:pt idx="25">
                  <c:v>3.7773669631417539E-2</c:v>
                </c:pt>
                <c:pt idx="26">
                  <c:v>4.7712203897811889E-2</c:v>
                </c:pt>
                <c:pt idx="27">
                  <c:v>5.6931047183278044E-2</c:v>
                </c:pt>
                <c:pt idx="28">
                  <c:v>7.0172344292905323E-2</c:v>
                </c:pt>
                <c:pt idx="29">
                  <c:v>8.7093016941647949E-2</c:v>
                </c:pt>
                <c:pt idx="30">
                  <c:v>6.125524387640504E-2</c:v>
                </c:pt>
                <c:pt idx="31">
                  <c:v>6.6597243507028822E-2</c:v>
                </c:pt>
                <c:pt idx="32">
                  <c:v>8.683286220150957E-2</c:v>
                </c:pt>
                <c:pt idx="33">
                  <c:v>9.5936534326862874E-2</c:v>
                </c:pt>
                <c:pt idx="34">
                  <c:v>0.14946263349571756</c:v>
                </c:pt>
                <c:pt idx="35">
                  <c:v>0.17381926335622169</c:v>
                </c:pt>
                <c:pt idx="36">
                  <c:v>8.7129432641641441E-2</c:v>
                </c:pt>
                <c:pt idx="37">
                  <c:v>0.1657037599086871</c:v>
                </c:pt>
                <c:pt idx="38">
                  <c:v>0.18760823584589253</c:v>
                </c:pt>
                <c:pt idx="39">
                  <c:v>0.30455292148475099</c:v>
                </c:pt>
                <c:pt idx="40">
                  <c:v>0.37578002827314616</c:v>
                </c:pt>
                <c:pt idx="41">
                  <c:v>0.28471260221784078</c:v>
                </c:pt>
                <c:pt idx="42">
                  <c:v>0.41630734538651526</c:v>
                </c:pt>
                <c:pt idx="43">
                  <c:v>0.46647398466695345</c:v>
                </c:pt>
                <c:pt idx="44">
                  <c:v>0.37686910445450233</c:v>
                </c:pt>
                <c:pt idx="45">
                  <c:v>0.77605678234783582</c:v>
                </c:pt>
                <c:pt idx="46">
                  <c:v>0.44335614318634742</c:v>
                </c:pt>
                <c:pt idx="47">
                  <c:v>0.56779768304053713</c:v>
                </c:pt>
                <c:pt idx="48">
                  <c:v>0.45641702272792889</c:v>
                </c:pt>
                <c:pt idx="49">
                  <c:v>0.38530198722672898</c:v>
                </c:pt>
                <c:pt idx="50">
                  <c:v>0.69727280393380964</c:v>
                </c:pt>
                <c:pt idx="51">
                  <c:v>0.36156106909213109</c:v>
                </c:pt>
                <c:pt idx="52">
                  <c:v>0.50092089070065904</c:v>
                </c:pt>
                <c:pt idx="53">
                  <c:v>0.29895819360606113</c:v>
                </c:pt>
                <c:pt idx="54">
                  <c:v>0.68137207867329419</c:v>
                </c:pt>
                <c:pt idx="55">
                  <c:v>0.36982643002161669</c:v>
                </c:pt>
                <c:pt idx="56">
                  <c:v>0.72020557239899241</c:v>
                </c:pt>
                <c:pt idx="57">
                  <c:v>0.56516922295238903</c:v>
                </c:pt>
                <c:pt idx="58">
                  <c:v>0.43201195969162087</c:v>
                </c:pt>
                <c:pt idx="59">
                  <c:v>0.77577519983200294</c:v>
                </c:pt>
                <c:pt idx="60">
                  <c:v>0.8951045584182431</c:v>
                </c:pt>
                <c:pt idx="61">
                  <c:v>0.56559814967163657</c:v>
                </c:pt>
                <c:pt idx="62">
                  <c:v>0.61892467641743243</c:v>
                </c:pt>
                <c:pt idx="63">
                  <c:v>0.85794406630927</c:v>
                </c:pt>
                <c:pt idx="64">
                  <c:v>0.51400925617291515</c:v>
                </c:pt>
                <c:pt idx="65">
                  <c:v>0.51346514379020003</c:v>
                </c:pt>
                <c:pt idx="66">
                  <c:v>0.58854983541248562</c:v>
                </c:pt>
                <c:pt idx="67">
                  <c:v>0.72111524336399069</c:v>
                </c:pt>
                <c:pt idx="68">
                  <c:v>0.61300429178943883</c:v>
                </c:pt>
                <c:pt idx="69">
                  <c:v>0.58709411224832964</c:v>
                </c:pt>
                <c:pt idx="70">
                  <c:v>0.44565098277926329</c:v>
                </c:pt>
                <c:pt idx="71">
                  <c:v>0.5556679114685581</c:v>
                </c:pt>
                <c:pt idx="72">
                  <c:v>0.57175837317704525</c:v>
                </c:pt>
                <c:pt idx="73">
                  <c:v>0.61145215017469756</c:v>
                </c:pt>
                <c:pt idx="74">
                  <c:v>0.94526574467597069</c:v>
                </c:pt>
                <c:pt idx="75">
                  <c:v>0.33366046769735769</c:v>
                </c:pt>
                <c:pt idx="76">
                  <c:v>0.89077429139519004</c:v>
                </c:pt>
                <c:pt idx="77">
                  <c:v>0.67418952216646311</c:v>
                </c:pt>
                <c:pt idx="78">
                  <c:v>0.5611296474360904</c:v>
                </c:pt>
                <c:pt idx="79">
                  <c:v>1.0565553586638323</c:v>
                </c:pt>
                <c:pt idx="80">
                  <c:v>1.0970794568883573</c:v>
                </c:pt>
                <c:pt idx="81">
                  <c:v>0.52290374152009345</c:v>
                </c:pt>
                <c:pt idx="82">
                  <c:v>0.95983394897498686</c:v>
                </c:pt>
                <c:pt idx="83">
                  <c:v>0.79926016417771617</c:v>
                </c:pt>
                <c:pt idx="84">
                  <c:v>0.99236627137311695</c:v>
                </c:pt>
                <c:pt idx="85">
                  <c:v>0.8696945554921991</c:v>
                </c:pt>
                <c:pt idx="86">
                  <c:v>0.8316141507387611</c:v>
                </c:pt>
                <c:pt idx="87">
                  <c:v>0.83222525817401261</c:v>
                </c:pt>
                <c:pt idx="88">
                  <c:v>0.79356934171254123</c:v>
                </c:pt>
                <c:pt idx="89">
                  <c:v>0.95493699126905629</c:v>
                </c:pt>
                <c:pt idx="90">
                  <c:v>0.95565348772877601</c:v>
                </c:pt>
                <c:pt idx="91">
                  <c:v>1.1963448665686214</c:v>
                </c:pt>
                <c:pt idx="92">
                  <c:v>0.73255566926621263</c:v>
                </c:pt>
                <c:pt idx="93">
                  <c:v>0.4055672060300955</c:v>
                </c:pt>
                <c:pt idx="94">
                  <c:v>0.80041196097104228</c:v>
                </c:pt>
                <c:pt idx="95">
                  <c:v>0.90284685783146001</c:v>
                </c:pt>
                <c:pt idx="96">
                  <c:v>1.0645773734330179</c:v>
                </c:pt>
                <c:pt idx="97">
                  <c:v>1.1819817643882802</c:v>
                </c:pt>
                <c:pt idx="98">
                  <c:v>0.99923453677547047</c:v>
                </c:pt>
                <c:pt idx="99">
                  <c:v>1.0221125745029558</c:v>
                </c:pt>
                <c:pt idx="100">
                  <c:v>0.76454514489971925</c:v>
                </c:pt>
              </c:numCache>
            </c:numRef>
          </c:yVal>
          <c:smooth val="0"/>
        </c:ser>
        <c:ser>
          <c:idx val="1"/>
          <c:order val="1"/>
          <c:tx>
            <c:v>sigma calc simpler</c:v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dPt>
            <c:idx val="57"/>
            <c:bubble3D val="0"/>
          </c:dPt>
          <c:xVal>
            <c:numRef>
              <c:f>'data analysis'!$N$5:$N$105</c:f>
              <c:numCache>
                <c:formatCode>0.0000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'data analysis'!$AD$5:$AD$105</c:f>
              <c:numCache>
                <c:formatCode>0.0000</c:formatCode>
                <c:ptCount val="101"/>
                <c:pt idx="0">
                  <c:v>5.3454652737983582E-2</c:v>
                </c:pt>
                <c:pt idx="1">
                  <c:v>5.3463804114087139E-2</c:v>
                </c:pt>
                <c:pt idx="2">
                  <c:v>5.3475065047720885E-2</c:v>
                </c:pt>
                <c:pt idx="3">
                  <c:v>5.3488914621591145E-2</c:v>
                </c:pt>
                <c:pt idx="4">
                  <c:v>5.3505956420147077E-2</c:v>
                </c:pt>
                <c:pt idx="5">
                  <c:v>5.3526917533566684E-2</c:v>
                </c:pt>
                <c:pt idx="6">
                  <c:v>5.3552709314607351E-2</c:v>
                </c:pt>
                <c:pt idx="7">
                  <c:v>5.3584442318814943E-2</c:v>
                </c:pt>
                <c:pt idx="8">
                  <c:v>5.3623481085290671E-2</c:v>
                </c:pt>
                <c:pt idx="9">
                  <c:v>5.3671508877597328E-2</c:v>
                </c:pt>
                <c:pt idx="10">
                  <c:v>5.3730592424665581E-2</c:v>
                </c:pt>
                <c:pt idx="11">
                  <c:v>5.380233226972235E-2</c:v>
                </c:pt>
                <c:pt idx="12">
                  <c:v>5.3891759381548422E-2</c:v>
                </c:pt>
                <c:pt idx="13">
                  <c:v>5.4000849749448417E-2</c:v>
                </c:pt>
                <c:pt idx="14">
                  <c:v>5.4134249778464018E-2</c:v>
                </c:pt>
                <c:pt idx="15">
                  <c:v>5.4298874844576545E-2</c:v>
                </c:pt>
                <c:pt idx="16">
                  <c:v>5.4500892214939235E-2</c:v>
                </c:pt>
                <c:pt idx="17">
                  <c:v>5.4748162380407535E-2</c:v>
                </c:pt>
                <c:pt idx="18">
                  <c:v>5.5051541892954553E-2</c:v>
                </c:pt>
                <c:pt idx="19">
                  <c:v>5.5421514641802977E-2</c:v>
                </c:pt>
                <c:pt idx="20">
                  <c:v>5.5874514857003829E-2</c:v>
                </c:pt>
                <c:pt idx="21">
                  <c:v>5.6426894890750284E-2</c:v>
                </c:pt>
                <c:pt idx="22">
                  <c:v>5.7099638560068069E-2</c:v>
                </c:pt>
                <c:pt idx="23">
                  <c:v>5.8004333657118004E-2</c:v>
                </c:pt>
                <c:pt idx="24">
                  <c:v>5.9163112784871817E-2</c:v>
                </c:pt>
                <c:pt idx="25">
                  <c:v>6.0613104890469754E-2</c:v>
                </c:pt>
                <c:pt idx="26">
                  <c:v>6.2431229272564219E-2</c:v>
                </c:pt>
                <c:pt idx="27">
                  <c:v>6.4720065257494866E-2</c:v>
                </c:pt>
                <c:pt idx="28">
                  <c:v>6.7612856326871515E-2</c:v>
                </c:pt>
                <c:pt idx="29">
                  <c:v>7.1286994717292565E-2</c:v>
                </c:pt>
                <c:pt idx="30">
                  <c:v>7.59745179782359E-2</c:v>
                </c:pt>
                <c:pt idx="31">
                  <c:v>8.1985633904103919E-2</c:v>
                </c:pt>
                <c:pt idx="32">
                  <c:v>8.9729090298813222E-2</c:v>
                </c:pt>
                <c:pt idx="33">
                  <c:v>9.9745322426096836E-2</c:v>
                </c:pt>
                <c:pt idx="34">
                  <c:v>0.11272578160883234</c:v>
                </c:pt>
                <c:pt idx="35">
                  <c:v>0.12954068142565006</c:v>
                </c:pt>
                <c:pt idx="36">
                  <c:v>0.15120919074573594</c:v>
                </c:pt>
                <c:pt idx="37">
                  <c:v>0.17881751326701822</c:v>
                </c:pt>
                <c:pt idx="38">
                  <c:v>0.21327904224095318</c:v>
                </c:pt>
                <c:pt idx="39">
                  <c:v>0.25491803743929176</c:v>
                </c:pt>
                <c:pt idx="40">
                  <c:v>0.30293877265464741</c:v>
                </c:pt>
                <c:pt idx="41">
                  <c:v>0.35497842385276135</c:v>
                </c:pt>
                <c:pt idx="42">
                  <c:v>0.40716860236269276</c:v>
                </c:pt>
                <c:pt idx="43">
                  <c:v>0.45503208414176222</c:v>
                </c:pt>
                <c:pt idx="44">
                  <c:v>0.49486031453752466</c:v>
                </c:pt>
                <c:pt idx="45">
                  <c:v>0.52479580179537977</c:v>
                </c:pt>
                <c:pt idx="46">
                  <c:v>0.54502613758262863</c:v>
                </c:pt>
                <c:pt idx="47">
                  <c:v>0.55713662162498045</c:v>
                </c:pt>
                <c:pt idx="48">
                  <c:v>0.56323891800248282</c:v>
                </c:pt>
                <c:pt idx="49">
                  <c:v>0.56538357541906181</c:v>
                </c:pt>
                <c:pt idx="50">
                  <c:v>0.5651999257234348</c:v>
                </c:pt>
                <c:pt idx="51">
                  <c:v>0.56388093682038853</c:v>
                </c:pt>
                <c:pt idx="52">
                  <c:v>0.56222996198273534</c:v>
                </c:pt>
                <c:pt idx="53">
                  <c:v>0.56074713563604295</c:v>
                </c:pt>
                <c:pt idx="54">
                  <c:v>0.55969983292028569</c:v>
                </c:pt>
                <c:pt idx="55">
                  <c:v>0.5591796830632707</c:v>
                </c:pt>
                <c:pt idx="56">
                  <c:v>0.55914257032414139</c:v>
                </c:pt>
                <c:pt idx="57">
                  <c:v>0.55947369567124594</c:v>
                </c:pt>
                <c:pt idx="58">
                  <c:v>0.56004823659016667</c:v>
                </c:pt>
                <c:pt idx="59">
                  <c:v>0.56081623199797559</c:v>
                </c:pt>
                <c:pt idx="60">
                  <c:v>0.56179668635248181</c:v>
                </c:pt>
                <c:pt idx="61">
                  <c:v>0.56307830823790772</c:v>
                </c:pt>
                <c:pt idx="62">
                  <c:v>0.56483269912484668</c:v>
                </c:pt>
                <c:pt idx="63">
                  <c:v>0.56722207854434004</c:v>
                </c:pt>
                <c:pt idx="64">
                  <c:v>0.57041139664099083</c:v>
                </c:pt>
                <c:pt idx="65">
                  <c:v>0.57453124107838638</c:v>
                </c:pt>
                <c:pt idx="66">
                  <c:v>0.579616599031196</c:v>
                </c:pt>
                <c:pt idx="67">
                  <c:v>0.58558163606500158</c:v>
                </c:pt>
                <c:pt idx="68">
                  <c:v>0.59218527031194124</c:v>
                </c:pt>
                <c:pt idx="69">
                  <c:v>0.59913565689220727</c:v>
                </c:pt>
                <c:pt idx="70">
                  <c:v>0.6061797321264083</c:v>
                </c:pt>
                <c:pt idx="71">
                  <c:v>0.61327439719209187</c:v>
                </c:pt>
                <c:pt idx="72">
                  <c:v>0.6206295704524174</c:v>
                </c:pt>
                <c:pt idx="73">
                  <c:v>0.62871016263447954</c:v>
                </c:pt>
                <c:pt idx="74">
                  <c:v>0.63817474177894407</c:v>
                </c:pt>
                <c:pt idx="75">
                  <c:v>0.64981005374810918</c:v>
                </c:pt>
                <c:pt idx="76">
                  <c:v>0.66445799243649784</c:v>
                </c:pt>
                <c:pt idx="77">
                  <c:v>0.68297484339211689</c:v>
                </c:pt>
                <c:pt idx="78">
                  <c:v>0.70598988117698802</c:v>
                </c:pt>
                <c:pt idx="79">
                  <c:v>0.73370844973392335</c:v>
                </c:pt>
                <c:pt idx="80">
                  <c:v>0.76553325741413702</c:v>
                </c:pt>
                <c:pt idx="81">
                  <c:v>0.79977208463914906</c:v>
                </c:pt>
                <c:pt idx="82">
                  <c:v>0.83376607966934135</c:v>
                </c:pt>
                <c:pt idx="83">
                  <c:v>0.86456322035998179</c:v>
                </c:pt>
                <c:pt idx="84">
                  <c:v>0.88982281339787916</c:v>
                </c:pt>
                <c:pt idx="85">
                  <c:v>0.90848798563278232</c:v>
                </c:pt>
                <c:pt idx="86">
                  <c:v>0.92079885193287592</c:v>
                </c:pt>
                <c:pt idx="87">
                  <c:v>0.92785015830763373</c:v>
                </c:pt>
                <c:pt idx="88">
                  <c:v>0.93105644332516646</c:v>
                </c:pt>
                <c:pt idx="89">
                  <c:v>0.93170113897856477</c:v>
                </c:pt>
                <c:pt idx="90">
                  <c:v>0.93079793471786954</c:v>
                </c:pt>
                <c:pt idx="91">
                  <c:v>0.92908250541648552</c:v>
                </c:pt>
                <c:pt idx="92">
                  <c:v>0.92701095400692746</c:v>
                </c:pt>
                <c:pt idx="93">
                  <c:v>0.92488951702248678</c:v>
                </c:pt>
                <c:pt idx="94">
                  <c:v>0.92286328767225845</c:v>
                </c:pt>
                <c:pt idx="95">
                  <c:v>0.92102558328988759</c:v>
                </c:pt>
                <c:pt idx="96">
                  <c:v>0.91940433875954464</c:v>
                </c:pt>
                <c:pt idx="97">
                  <c:v>0.91800276585220164</c:v>
                </c:pt>
                <c:pt idx="98">
                  <c:v>0.91681694385543</c:v>
                </c:pt>
                <c:pt idx="99">
                  <c:v>0.91580868661824721</c:v>
                </c:pt>
                <c:pt idx="100">
                  <c:v>0.91496681095122501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30144"/>
        <c:axId val="42631936"/>
      </c:scatterChart>
      <c:valAx>
        <c:axId val="42630144"/>
        <c:scaling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42631936"/>
        <c:crosses val="autoZero"/>
        <c:crossBetween val="midCat"/>
      </c:valAx>
      <c:valAx>
        <c:axId val="42631936"/>
        <c:scaling>
          <c:logBase val="10"/>
          <c:orientation val="minMax"/>
          <c:max val="2"/>
          <c:min val="3.0000000000000006E-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630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908329200566205"/>
          <c:y val="0.52281447835093176"/>
          <c:w val="0.23862139563666543"/>
          <c:h val="0.253847548291014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err!$D$5:$D$105</c:f>
              <c:numCache>
                <c:formatCode>General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err!$L$5:$L$105</c:f>
              <c:numCache>
                <c:formatCode>General</c:formatCode>
                <c:ptCount val="101"/>
                <c:pt idx="0">
                  <c:v>13.294489948798514</c:v>
                </c:pt>
                <c:pt idx="1">
                  <c:v>10.808007052266145</c:v>
                </c:pt>
                <c:pt idx="2">
                  <c:v>8.7865884157477954</c:v>
                </c:pt>
                <c:pt idx="3">
                  <c:v>7.1440571362176541</c:v>
                </c:pt>
                <c:pt idx="4">
                  <c:v>5.8086922818575468</c:v>
                </c:pt>
                <c:pt idx="5">
                  <c:v>4.7234944780013448</c:v>
                </c:pt>
                <c:pt idx="6">
                  <c:v>3.8412469768907931</c:v>
                </c:pt>
                <c:pt idx="7">
                  <c:v>3.1240903906874133</c:v>
                </c:pt>
                <c:pt idx="8">
                  <c:v>2.5411944849635559</c:v>
                </c:pt>
                <c:pt idx="9">
                  <c:v>2.0674058825370749</c:v>
                </c:pt>
                <c:pt idx="10">
                  <c:v>1.6823163732430091</c:v>
                </c:pt>
                <c:pt idx="11">
                  <c:v>1.3692552037204924</c:v>
                </c:pt>
                <c:pt idx="12">
                  <c:v>1.1148309348221943</c:v>
                </c:pt>
                <c:pt idx="13">
                  <c:v>0.90796965911714411</c:v>
                </c:pt>
                <c:pt idx="14">
                  <c:v>0.73990428133592667</c:v>
                </c:pt>
                <c:pt idx="15">
                  <c:v>0.60323669677303393</c:v>
                </c:pt>
                <c:pt idx="16">
                  <c:v>0.49214788860930397</c:v>
                </c:pt>
                <c:pt idx="17">
                  <c:v>0.40184891741144008</c:v>
                </c:pt>
                <c:pt idx="18">
                  <c:v>0.32844968322241042</c:v>
                </c:pt>
                <c:pt idx="19">
                  <c:v>0.26877547981331673</c:v>
                </c:pt>
                <c:pt idx="20">
                  <c:v>0.22026227013323199</c:v>
                </c:pt>
                <c:pt idx="21">
                  <c:v>0.18081561361455364</c:v>
                </c:pt>
                <c:pt idx="22">
                  <c:v>0.14873672983500483</c:v>
                </c:pt>
                <c:pt idx="23">
                  <c:v>0.12282751597573099</c:v>
                </c:pt>
                <c:pt idx="24">
                  <c:v>0.10184959814458795</c:v>
                </c:pt>
                <c:pt idx="25">
                  <c:v>8.483796519916284E-2</c:v>
                </c:pt>
                <c:pt idx="26">
                  <c:v>7.1056719961356318E-2</c:v>
                </c:pt>
                <c:pt idx="27">
                  <c:v>5.991204016645902E-2</c:v>
                </c:pt>
                <c:pt idx="28">
                  <c:v>5.0923195060934338E-2</c:v>
                </c:pt>
                <c:pt idx="29">
                  <c:v>4.3701915452252334E-2</c:v>
                </c:pt>
                <c:pt idx="30">
                  <c:v>3.7938957699746145E-2</c:v>
                </c:pt>
                <c:pt idx="31">
                  <c:v>3.3385061249390488E-2</c:v>
                </c:pt>
                <c:pt idx="32">
                  <c:v>2.9843883494377194E-2</c:v>
                </c:pt>
                <c:pt idx="33">
                  <c:v>2.7163399302348377E-2</c:v>
                </c:pt>
                <c:pt idx="34">
                  <c:v>2.5227146609453379E-2</c:v>
                </c:pt>
                <c:pt idx="35">
                  <c:v>2.3952151477318679E-2</c:v>
                </c:pt>
                <c:pt idx="36">
                  <c:v>2.3284070665798219E-2</c:v>
                </c:pt>
                <c:pt idx="37">
                  <c:v>2.3191744406091237E-2</c:v>
                </c:pt>
                <c:pt idx="38">
                  <c:v>2.3673164824477132E-2</c:v>
                </c:pt>
                <c:pt idx="39">
                  <c:v>2.4747688291867697E-2</c:v>
                </c:pt>
                <c:pt idx="40">
                  <c:v>2.6459957137274909E-2</c:v>
                </c:pt>
                <c:pt idx="41">
                  <c:v>2.8882626505771117E-2</c:v>
                </c:pt>
                <c:pt idx="42">
                  <c:v>3.2116563298869111E-2</c:v>
                </c:pt>
                <c:pt idx="43">
                  <c:v>3.6292908205128656E-2</c:v>
                </c:pt>
                <c:pt idx="44">
                  <c:v>4.1579981376774822E-2</c:v>
                </c:pt>
                <c:pt idx="45">
                  <c:v>4.8183114944075921E-2</c:v>
                </c:pt>
                <c:pt idx="46">
                  <c:v>5.6342830993483535E-2</c:v>
                </c:pt>
                <c:pt idx="47">
                  <c:v>6.6332451752645377E-2</c:v>
                </c:pt>
                <c:pt idx="48">
                  <c:v>7.8452757374198656E-2</c:v>
                </c:pt>
                <c:pt idx="49">
                  <c:v>9.2983915406504636E-2</c:v>
                </c:pt>
                <c:pt idx="50">
                  <c:v>0.11014978371137889</c:v>
                </c:pt>
                <c:pt idx="51">
                  <c:v>0.13006235771830646</c:v>
                </c:pt>
                <c:pt idx="52">
                  <c:v>0.1526227676909572</c:v>
                </c:pt>
                <c:pt idx="53">
                  <c:v>0.17749762230072608</c:v>
                </c:pt>
                <c:pt idx="54">
                  <c:v>0.20416644959566319</c:v>
                </c:pt>
                <c:pt idx="55">
                  <c:v>0.23204819079675168</c:v>
                </c:pt>
                <c:pt idx="56">
                  <c:v>0.26063158449230317</c:v>
                </c:pt>
                <c:pt idx="57">
                  <c:v>0.28934007758909064</c:v>
                </c:pt>
                <c:pt idx="58">
                  <c:v>0.31715716621872025</c:v>
                </c:pt>
                <c:pt idx="59">
                  <c:v>0.34219724497782755</c:v>
                </c:pt>
                <c:pt idx="60">
                  <c:v>0.36159388676533805</c:v>
                </c:pt>
                <c:pt idx="61">
                  <c:v>0.37229481441178769</c:v>
                </c:pt>
                <c:pt idx="62">
                  <c:v>0.37230133644579844</c:v>
                </c:pt>
                <c:pt idx="63">
                  <c:v>0.36181224840302001</c:v>
                </c:pt>
                <c:pt idx="64">
                  <c:v>0.3432921112499222</c:v>
                </c:pt>
                <c:pt idx="65">
                  <c:v>0.32049396420856779</c:v>
                </c:pt>
                <c:pt idx="66">
                  <c:v>0.29710188613010979</c:v>
                </c:pt>
                <c:pt idx="67">
                  <c:v>0.27572059461050746</c:v>
                </c:pt>
                <c:pt idx="68">
                  <c:v>0.25752056012359076</c:v>
                </c:pt>
                <c:pt idx="69">
                  <c:v>0.24229647896197457</c:v>
                </c:pt>
                <c:pt idx="70">
                  <c:v>0.22886527340645038</c:v>
                </c:pt>
                <c:pt idx="71">
                  <c:v>0.21562852811364333</c:v>
                </c:pt>
                <c:pt idx="72">
                  <c:v>0.20128405425237139</c:v>
                </c:pt>
                <c:pt idx="73">
                  <c:v>0.18534484538400484</c:v>
                </c:pt>
                <c:pt idx="74">
                  <c:v>0.16826753374213294</c:v>
                </c:pt>
                <c:pt idx="75">
                  <c:v>0.15112587213101458</c:v>
                </c:pt>
                <c:pt idx="76">
                  <c:v>0.13511523044589013</c:v>
                </c:pt>
                <c:pt idx="77">
                  <c:v>0.12121219772374174</c:v>
                </c:pt>
                <c:pt idx="78">
                  <c:v>0.11006162016049215</c:v>
                </c:pt>
                <c:pt idx="79">
                  <c:v>0.10201108034755119</c:v>
                </c:pt>
                <c:pt idx="80">
                  <c:v>9.7221116307566496E-2</c:v>
                </c:pt>
                <c:pt idx="81">
                  <c:v>9.5800965653331974E-2</c:v>
                </c:pt>
                <c:pt idx="82">
                  <c:v>9.7864738898321868E-2</c:v>
                </c:pt>
                <c:pt idx="83">
                  <c:v>0.10359950910000441</c:v>
                </c:pt>
                <c:pt idx="84">
                  <c:v>0.11331014815828085</c:v>
                </c:pt>
                <c:pt idx="85">
                  <c:v>0.12743636789176069</c:v>
                </c:pt>
                <c:pt idx="86">
                  <c:v>0.14661298283884766</c:v>
                </c:pt>
                <c:pt idx="87">
                  <c:v>0.17167201662532919</c:v>
                </c:pt>
                <c:pt idx="88">
                  <c:v>0.20370272948852697</c:v>
                </c:pt>
                <c:pt idx="89">
                  <c:v>0.24407925620918342</c:v>
                </c:pt>
                <c:pt idx="90">
                  <c:v>0.29454810225425887</c:v>
                </c:pt>
                <c:pt idx="91">
                  <c:v>0.35728959314475134</c:v>
                </c:pt>
                <c:pt idx="92">
                  <c:v>0.4349962488430329</c:v>
                </c:pt>
                <c:pt idx="93">
                  <c:v>0.53102570844011932</c:v>
                </c:pt>
                <c:pt idx="94">
                  <c:v>0.6495135335334129</c:v>
                </c:pt>
                <c:pt idx="95">
                  <c:v>0.79556984378617468</c:v>
                </c:pt>
                <c:pt idx="96">
                  <c:v>0.97549615548910695</c:v>
                </c:pt>
                <c:pt idx="97">
                  <c:v>1.1970181815989953</c:v>
                </c:pt>
                <c:pt idx="98">
                  <c:v>1.4698124764138552</c:v>
                </c:pt>
                <c:pt idx="99">
                  <c:v>1.8053503518913883</c:v>
                </c:pt>
                <c:pt idx="100">
                  <c:v>2.2183948547235728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err!$D$5:$D$105</c:f>
              <c:numCache>
                <c:formatCode>General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err!$M$5:$M$105</c:f>
              <c:numCache>
                <c:formatCode>General</c:formatCode>
                <c:ptCount val="101"/>
                <c:pt idx="0">
                  <c:v>-13.294489948798514</c:v>
                </c:pt>
                <c:pt idx="1">
                  <c:v>-10.808007052266145</c:v>
                </c:pt>
                <c:pt idx="2">
                  <c:v>-8.7865884157477954</c:v>
                </c:pt>
                <c:pt idx="3">
                  <c:v>-7.1440571362176541</c:v>
                </c:pt>
                <c:pt idx="4">
                  <c:v>-5.8086922818575468</c:v>
                </c:pt>
                <c:pt idx="5">
                  <c:v>-4.7234944780013448</c:v>
                </c:pt>
                <c:pt idx="6">
                  <c:v>-3.8412469768907931</c:v>
                </c:pt>
                <c:pt idx="7">
                  <c:v>-3.1240903906874133</c:v>
                </c:pt>
                <c:pt idx="8">
                  <c:v>-2.5411944849635559</c:v>
                </c:pt>
                <c:pt idx="9">
                  <c:v>-2.0674058825370749</c:v>
                </c:pt>
                <c:pt idx="10">
                  <c:v>-1.6823163732430091</c:v>
                </c:pt>
                <c:pt idx="11">
                  <c:v>-1.3692552037204924</c:v>
                </c:pt>
                <c:pt idx="12">
                  <c:v>-1.1148309348221943</c:v>
                </c:pt>
                <c:pt idx="13">
                  <c:v>-0.90796965911714411</c:v>
                </c:pt>
                <c:pt idx="14">
                  <c:v>-0.73990428133592667</c:v>
                </c:pt>
                <c:pt idx="15">
                  <c:v>-0.60323669677303393</c:v>
                </c:pt>
                <c:pt idx="16">
                  <c:v>-0.49214788860930397</c:v>
                </c:pt>
                <c:pt idx="17">
                  <c:v>-0.40184891741144008</c:v>
                </c:pt>
                <c:pt idx="18">
                  <c:v>-0.32844968322241042</c:v>
                </c:pt>
                <c:pt idx="19">
                  <c:v>-0.26877547981331673</c:v>
                </c:pt>
                <c:pt idx="20">
                  <c:v>-0.22026227013323199</c:v>
                </c:pt>
                <c:pt idx="21">
                  <c:v>-0.18081561361455364</c:v>
                </c:pt>
                <c:pt idx="22">
                  <c:v>-0.14873672983500483</c:v>
                </c:pt>
                <c:pt idx="23">
                  <c:v>-0.12282751597573099</c:v>
                </c:pt>
                <c:pt idx="24">
                  <c:v>-0.10184959814458795</c:v>
                </c:pt>
                <c:pt idx="25">
                  <c:v>-8.483796519916284E-2</c:v>
                </c:pt>
                <c:pt idx="26">
                  <c:v>-7.1056719961356318E-2</c:v>
                </c:pt>
                <c:pt idx="27">
                  <c:v>-5.991204016645902E-2</c:v>
                </c:pt>
                <c:pt idx="28">
                  <c:v>-5.0923195060934338E-2</c:v>
                </c:pt>
                <c:pt idx="29">
                  <c:v>-4.3701915452252334E-2</c:v>
                </c:pt>
                <c:pt idx="30">
                  <c:v>-3.7938957699746145E-2</c:v>
                </c:pt>
                <c:pt idx="31">
                  <c:v>-3.3385061249390488E-2</c:v>
                </c:pt>
                <c:pt idx="32">
                  <c:v>-2.9843883494377194E-2</c:v>
                </c:pt>
                <c:pt idx="33">
                  <c:v>-2.7163399302348377E-2</c:v>
                </c:pt>
                <c:pt idx="34">
                  <c:v>-2.5227146609453379E-2</c:v>
                </c:pt>
                <c:pt idx="35">
                  <c:v>-2.3952151477318679E-2</c:v>
                </c:pt>
                <c:pt idx="36">
                  <c:v>-2.3284070665798219E-2</c:v>
                </c:pt>
                <c:pt idx="37">
                  <c:v>-2.3191744406091237E-2</c:v>
                </c:pt>
                <c:pt idx="38">
                  <c:v>-2.3673164824477132E-2</c:v>
                </c:pt>
                <c:pt idx="39">
                  <c:v>-2.4747688291867697E-2</c:v>
                </c:pt>
                <c:pt idx="40">
                  <c:v>-2.6459957137274909E-2</c:v>
                </c:pt>
                <c:pt idx="41">
                  <c:v>-2.8882626505771117E-2</c:v>
                </c:pt>
                <c:pt idx="42">
                  <c:v>-3.2116563298869111E-2</c:v>
                </c:pt>
                <c:pt idx="43">
                  <c:v>-3.6292908205128656E-2</c:v>
                </c:pt>
                <c:pt idx="44">
                  <c:v>-4.1579981376774822E-2</c:v>
                </c:pt>
                <c:pt idx="45">
                  <c:v>-4.8183114944075921E-2</c:v>
                </c:pt>
                <c:pt idx="46">
                  <c:v>-5.6342830993483535E-2</c:v>
                </c:pt>
                <c:pt idx="47">
                  <c:v>-6.6332451752645377E-2</c:v>
                </c:pt>
                <c:pt idx="48">
                  <c:v>-7.8452757374198656E-2</c:v>
                </c:pt>
                <c:pt idx="49">
                  <c:v>-9.2983915406504636E-2</c:v>
                </c:pt>
                <c:pt idx="50">
                  <c:v>-0.11014978371137889</c:v>
                </c:pt>
                <c:pt idx="51">
                  <c:v>-0.13006235771830646</c:v>
                </c:pt>
                <c:pt idx="52">
                  <c:v>-0.1526227676909572</c:v>
                </c:pt>
                <c:pt idx="53">
                  <c:v>-0.17749762230072608</c:v>
                </c:pt>
                <c:pt idx="54">
                  <c:v>-0.20416644959566319</c:v>
                </c:pt>
                <c:pt idx="55">
                  <c:v>-0.23204819079675168</c:v>
                </c:pt>
                <c:pt idx="56">
                  <c:v>-0.26063158449230317</c:v>
                </c:pt>
                <c:pt idx="57">
                  <c:v>-0.28934007758909064</c:v>
                </c:pt>
                <c:pt idx="58">
                  <c:v>-0.31715716621872025</c:v>
                </c:pt>
                <c:pt idx="59">
                  <c:v>-0.34219724497782755</c:v>
                </c:pt>
                <c:pt idx="60">
                  <c:v>-0.36159388676533805</c:v>
                </c:pt>
                <c:pt idx="61">
                  <c:v>-0.37229481441178769</c:v>
                </c:pt>
                <c:pt idx="62">
                  <c:v>-0.37230133644579844</c:v>
                </c:pt>
                <c:pt idx="63">
                  <c:v>-0.36181224840302001</c:v>
                </c:pt>
                <c:pt idx="64">
                  <c:v>-0.3432921112499222</c:v>
                </c:pt>
                <c:pt idx="65">
                  <c:v>-0.32049396420856779</c:v>
                </c:pt>
                <c:pt idx="66">
                  <c:v>-0.29710188613010979</c:v>
                </c:pt>
                <c:pt idx="67">
                  <c:v>-0.27572059461050746</c:v>
                </c:pt>
                <c:pt idx="68">
                  <c:v>-0.25752056012359076</c:v>
                </c:pt>
                <c:pt idx="69">
                  <c:v>-0.24229647896197457</c:v>
                </c:pt>
                <c:pt idx="70">
                  <c:v>-0.22886527340645038</c:v>
                </c:pt>
                <c:pt idx="71">
                  <c:v>-0.21562852811364333</c:v>
                </c:pt>
                <c:pt idx="72">
                  <c:v>-0.20128405425237139</c:v>
                </c:pt>
                <c:pt idx="73">
                  <c:v>-0.18534484538400484</c:v>
                </c:pt>
                <c:pt idx="74">
                  <c:v>-0.16826753374213294</c:v>
                </c:pt>
                <c:pt idx="75">
                  <c:v>-0.15112587213101458</c:v>
                </c:pt>
                <c:pt idx="76">
                  <c:v>-0.13511523044589013</c:v>
                </c:pt>
                <c:pt idx="77">
                  <c:v>-0.12121219772374174</c:v>
                </c:pt>
                <c:pt idx="78">
                  <c:v>-0.11006162016049215</c:v>
                </c:pt>
                <c:pt idx="79">
                  <c:v>-0.10201108034755119</c:v>
                </c:pt>
                <c:pt idx="80">
                  <c:v>-9.7221116307566496E-2</c:v>
                </c:pt>
                <c:pt idx="81">
                  <c:v>-9.5800965653331974E-2</c:v>
                </c:pt>
                <c:pt idx="82">
                  <c:v>-9.7864738898321868E-2</c:v>
                </c:pt>
                <c:pt idx="83">
                  <c:v>-0.10359950910000441</c:v>
                </c:pt>
                <c:pt idx="84">
                  <c:v>-0.11331014815828085</c:v>
                </c:pt>
                <c:pt idx="85">
                  <c:v>-0.12743636789176069</c:v>
                </c:pt>
                <c:pt idx="86">
                  <c:v>-0.14661298283884766</c:v>
                </c:pt>
                <c:pt idx="87">
                  <c:v>-0.17167201662532919</c:v>
                </c:pt>
                <c:pt idx="88">
                  <c:v>-0.20370272948852697</c:v>
                </c:pt>
                <c:pt idx="89">
                  <c:v>-0.24407925620918342</c:v>
                </c:pt>
                <c:pt idx="90">
                  <c:v>-0.29454810225425887</c:v>
                </c:pt>
                <c:pt idx="91">
                  <c:v>-0.35728959314475134</c:v>
                </c:pt>
                <c:pt idx="92">
                  <c:v>-0.4349962488430329</c:v>
                </c:pt>
                <c:pt idx="93">
                  <c:v>-0.53102570844011932</c:v>
                </c:pt>
                <c:pt idx="94">
                  <c:v>-0.6495135335334129</c:v>
                </c:pt>
                <c:pt idx="95">
                  <c:v>-0.79556984378617468</c:v>
                </c:pt>
                <c:pt idx="96">
                  <c:v>-0.97549615548910695</c:v>
                </c:pt>
                <c:pt idx="97">
                  <c:v>-1.1970181815989953</c:v>
                </c:pt>
                <c:pt idx="98">
                  <c:v>-1.4698124764138552</c:v>
                </c:pt>
                <c:pt idx="99">
                  <c:v>-1.8053503518913883</c:v>
                </c:pt>
                <c:pt idx="100">
                  <c:v>-2.2183948547235728</c:v>
                </c:pt>
              </c:numCache>
            </c:numRef>
          </c:yVal>
          <c:smooth val="1"/>
        </c:ser>
        <c:ser>
          <c:idx val="2"/>
          <c:order val="2"/>
          <c:spPr>
            <a:ln>
              <a:noFill/>
            </a:ln>
          </c:spPr>
          <c:marker>
            <c:symbol val="square"/>
            <c:size val="3"/>
            <c:spPr>
              <a:solidFill>
                <a:srgbClr val="C00000"/>
              </a:solidFill>
            </c:spPr>
          </c:marker>
          <c:xVal>
            <c:numRef>
              <c:f>err!$D$5:$D$105</c:f>
              <c:numCache>
                <c:formatCode>General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err!$J$5:$J$105</c:f>
              <c:numCache>
                <c:formatCode>General</c:formatCode>
                <c:ptCount val="101"/>
                <c:pt idx="0">
                  <c:v>-5.906309333597358</c:v>
                </c:pt>
                <c:pt idx="1">
                  <c:v>5.6576765551811565</c:v>
                </c:pt>
                <c:pt idx="2">
                  <c:v>4.4421438427942848</c:v>
                </c:pt>
                <c:pt idx="3">
                  <c:v>-1.8105924593374036</c:v>
                </c:pt>
                <c:pt idx="4">
                  <c:v>1.3291360842697333</c:v>
                </c:pt>
                <c:pt idx="5">
                  <c:v>0.66519507314535598</c:v>
                </c:pt>
                <c:pt idx="6">
                  <c:v>1.8025575784815711</c:v>
                </c:pt>
                <c:pt idx="7">
                  <c:v>0.9384564654605293</c:v>
                </c:pt>
                <c:pt idx="8">
                  <c:v>-1.1587283337829981</c:v>
                </c:pt>
                <c:pt idx="9">
                  <c:v>0.40593070891105781</c:v>
                </c:pt>
                <c:pt idx="10">
                  <c:v>-1.3383409221562474</c:v>
                </c:pt>
                <c:pt idx="11">
                  <c:v>-0.21710826815035972</c:v>
                </c:pt>
                <c:pt idx="12">
                  <c:v>-0.31941781091680516</c:v>
                </c:pt>
                <c:pt idx="13">
                  <c:v>0.20191895924063699</c:v>
                </c:pt>
                <c:pt idx="14">
                  <c:v>0.4999092524538879</c:v>
                </c:pt>
                <c:pt idx="15">
                  <c:v>-0.27493493256903689</c:v>
                </c:pt>
                <c:pt idx="16">
                  <c:v>-0.1517841399736089</c:v>
                </c:pt>
                <c:pt idx="17">
                  <c:v>0.32642213086550143</c:v>
                </c:pt>
                <c:pt idx="18">
                  <c:v>1.1948464580807778E-2</c:v>
                </c:pt>
                <c:pt idx="19">
                  <c:v>6.2439566777376061E-2</c:v>
                </c:pt>
                <c:pt idx="20">
                  <c:v>0.18233984639190709</c:v>
                </c:pt>
                <c:pt idx="21">
                  <c:v>-3.1145453491696826E-2</c:v>
                </c:pt>
                <c:pt idx="22">
                  <c:v>1.1067989856079618E-3</c:v>
                </c:pt>
                <c:pt idx="23">
                  <c:v>-5.9748803057530185E-2</c:v>
                </c:pt>
                <c:pt idx="24">
                  <c:v>4.3025270671855895E-2</c:v>
                </c:pt>
                <c:pt idx="25">
                  <c:v>-1.6549898212211794E-2</c:v>
                </c:pt>
                <c:pt idx="26">
                  <c:v>-3.9039623002608673E-2</c:v>
                </c:pt>
                <c:pt idx="27">
                  <c:v>-1.9223644734706346E-2</c:v>
                </c:pt>
                <c:pt idx="28">
                  <c:v>2.941999860135569E-2</c:v>
                </c:pt>
                <c:pt idx="29">
                  <c:v>4.6440681674586134E-2</c:v>
                </c:pt>
                <c:pt idx="30">
                  <c:v>-1.9702460873720955E-2</c:v>
                </c:pt>
                <c:pt idx="31">
                  <c:v>-6.7255747688195755E-3</c:v>
                </c:pt>
                <c:pt idx="32">
                  <c:v>1.086524108016393E-2</c:v>
                </c:pt>
                <c:pt idx="33">
                  <c:v>1.6522480025906113E-2</c:v>
                </c:pt>
                <c:pt idx="34">
                  <c:v>-2.2150393354174468E-2</c:v>
                </c:pt>
                <c:pt idx="35">
                  <c:v>-2.932905201743025E-3</c:v>
                </c:pt>
                <c:pt idx="36">
                  <c:v>7.0064532159258138E-3</c:v>
                </c:pt>
                <c:pt idx="37">
                  <c:v>-6.1636760403250982E-3</c:v>
                </c:pt>
                <c:pt idx="38">
                  <c:v>9.154383222717789E-3</c:v>
                </c:pt>
                <c:pt idx="39">
                  <c:v>-1.7097383903508914E-2</c:v>
                </c:pt>
                <c:pt idx="40">
                  <c:v>1.1929552873852526E-3</c:v>
                </c:pt>
                <c:pt idx="41">
                  <c:v>-1.0907999057308876E-2</c:v>
                </c:pt>
                <c:pt idx="42">
                  <c:v>-1.7664628925434297E-2</c:v>
                </c:pt>
                <c:pt idx="43">
                  <c:v>-3.6559696975340212E-3</c:v>
                </c:pt>
                <c:pt idx="44">
                  <c:v>1.553155090089375E-2</c:v>
                </c:pt>
                <c:pt idx="45">
                  <c:v>5.1965606246711697E-2</c:v>
                </c:pt>
                <c:pt idx="46">
                  <c:v>-1.8748168916635624E-2</c:v>
                </c:pt>
                <c:pt idx="47">
                  <c:v>-2.9612772895288554E-2</c:v>
                </c:pt>
                <c:pt idx="48">
                  <c:v>-2.1997297065520952E-2</c:v>
                </c:pt>
                <c:pt idx="49">
                  <c:v>1.8146336528293276E-2</c:v>
                </c:pt>
                <c:pt idx="50">
                  <c:v>4.0266206440411664E-2</c:v>
                </c:pt>
                <c:pt idx="51">
                  <c:v>1.0808552911002254E-2</c:v>
                </c:pt>
                <c:pt idx="52">
                  <c:v>1.7476643027653925E-3</c:v>
                </c:pt>
                <c:pt idx="53">
                  <c:v>8.8748065089561453E-3</c:v>
                </c:pt>
                <c:pt idx="54">
                  <c:v>-0.14658673466204702</c:v>
                </c:pt>
                <c:pt idx="55">
                  <c:v>-2.4439854282203063E-2</c:v>
                </c:pt>
                <c:pt idx="56">
                  <c:v>9.0963359535312191E-2</c:v>
                </c:pt>
                <c:pt idx="57">
                  <c:v>-0.14174720567705174</c:v>
                </c:pt>
                <c:pt idx="58">
                  <c:v>-6.1450603345088006E-2</c:v>
                </c:pt>
                <c:pt idx="59">
                  <c:v>4.4884774302388221E-2</c:v>
                </c:pt>
                <c:pt idx="60">
                  <c:v>-0.36867927693733749</c:v>
                </c:pt>
                <c:pt idx="61">
                  <c:v>-3.006217677725246E-2</c:v>
                </c:pt>
                <c:pt idx="62">
                  <c:v>-0.15522847603570272</c:v>
                </c:pt>
                <c:pt idx="63">
                  <c:v>0.42481857269203421</c:v>
                </c:pt>
                <c:pt idx="64">
                  <c:v>-1.0588545676577557E-2</c:v>
                </c:pt>
                <c:pt idx="65">
                  <c:v>-3.6129797540615786E-2</c:v>
                </c:pt>
                <c:pt idx="66">
                  <c:v>2.9967250362943765E-4</c:v>
                </c:pt>
                <c:pt idx="67">
                  <c:v>-0.1154561170028776</c:v>
                </c:pt>
                <c:pt idx="68">
                  <c:v>-0.19189006232361963</c:v>
                </c:pt>
                <c:pt idx="69">
                  <c:v>-5.5777290347677824E-2</c:v>
                </c:pt>
                <c:pt idx="70">
                  <c:v>-2.5142183948494531E-2</c:v>
                </c:pt>
                <c:pt idx="71">
                  <c:v>0.13041825116849856</c:v>
                </c:pt>
                <c:pt idx="72">
                  <c:v>4.4396346833301729E-2</c:v>
                </c:pt>
                <c:pt idx="73">
                  <c:v>0.12693252433140176</c:v>
                </c:pt>
                <c:pt idx="74">
                  <c:v>-0.10453554500780288</c:v>
                </c:pt>
                <c:pt idx="75">
                  <c:v>2.2583919984908784E-2</c:v>
                </c:pt>
                <c:pt idx="76">
                  <c:v>9.7243230625612381E-2</c:v>
                </c:pt>
                <c:pt idx="77">
                  <c:v>8.2148103966625488E-2</c:v>
                </c:pt>
                <c:pt idx="78">
                  <c:v>-2.6792961326172419E-2</c:v>
                </c:pt>
                <c:pt idx="79">
                  <c:v>2.2334511327134644E-2</c:v>
                </c:pt>
                <c:pt idx="80">
                  <c:v>6.9730297761778831E-2</c:v>
                </c:pt>
                <c:pt idx="81">
                  <c:v>-2.0836523581225039E-2</c:v>
                </c:pt>
                <c:pt idx="82">
                  <c:v>-8.4883453976297402E-2</c:v>
                </c:pt>
                <c:pt idx="83">
                  <c:v>2.7315471907912354E-2</c:v>
                </c:pt>
                <c:pt idx="84">
                  <c:v>-8.4893300673997613E-2</c:v>
                </c:pt>
                <c:pt idx="85">
                  <c:v>6.00573375466242E-2</c:v>
                </c:pt>
                <c:pt idx="86">
                  <c:v>-6.7482082117023959E-2</c:v>
                </c:pt>
                <c:pt idx="87">
                  <c:v>-0.14129311114729973</c:v>
                </c:pt>
                <c:pt idx="88">
                  <c:v>-9.979132026085559E-2</c:v>
                </c:pt>
                <c:pt idx="89">
                  <c:v>0.1922660727550862</c:v>
                </c:pt>
                <c:pt idx="90">
                  <c:v>-2.2139770097112457E-2</c:v>
                </c:pt>
                <c:pt idx="91">
                  <c:v>0.28509345406244058</c:v>
                </c:pt>
                <c:pt idx="92">
                  <c:v>0.14077145032182814</c:v>
                </c:pt>
                <c:pt idx="93">
                  <c:v>-7.1851802848519136E-2</c:v>
                </c:pt>
                <c:pt idx="94">
                  <c:v>-0.34611422267769382</c:v>
                </c:pt>
                <c:pt idx="95">
                  <c:v>-0.22341509092144468</c:v>
                </c:pt>
                <c:pt idx="96">
                  <c:v>0.72919485608777257</c:v>
                </c:pt>
                <c:pt idx="97">
                  <c:v>-0.3151335211782515</c:v>
                </c:pt>
                <c:pt idx="98">
                  <c:v>-0.35123271967099318</c:v>
                </c:pt>
                <c:pt idx="99">
                  <c:v>9.982607230004549E-2</c:v>
                </c:pt>
                <c:pt idx="100">
                  <c:v>1.4551761082129005E-2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40736"/>
        <c:axId val="42747008"/>
      </c:scatterChart>
      <c:valAx>
        <c:axId val="4274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747008"/>
        <c:crosses val="autoZero"/>
        <c:crossBetween val="midCat"/>
      </c:valAx>
      <c:valAx>
        <c:axId val="42747008"/>
        <c:scaling>
          <c:orientation val="minMax"/>
          <c:max val="5"/>
          <c:min val="-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740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err!$D$5:$D$105</c:f>
              <c:numCache>
                <c:formatCode>General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err!$P$5:$P$105</c:f>
              <c:numCache>
                <c:formatCode>General</c:formatCode>
                <c:ptCount val="101"/>
                <c:pt idx="0">
                  <c:v>5.0932926886894014</c:v>
                </c:pt>
                <c:pt idx="1">
                  <c:v>5.0933108516377379</c:v>
                </c:pt>
                <c:pt idx="2">
                  <c:v>5.0933332014738175</c:v>
                </c:pt>
                <c:pt idx="3">
                  <c:v>5.0933606890441938</c:v>
                </c:pt>
                <c:pt idx="4">
                  <c:v>5.0933945122969195</c:v>
                </c:pt>
                <c:pt idx="5">
                  <c:v>5.093436114304728</c:v>
                </c:pt>
                <c:pt idx="6">
                  <c:v>5.0934873038505675</c:v>
                </c:pt>
                <c:pt idx="7">
                  <c:v>5.0935502850797807</c:v>
                </c:pt>
                <c:pt idx="8">
                  <c:v>5.093627766224758</c:v>
                </c:pt>
                <c:pt idx="9">
                  <c:v>5.0937230880977227</c:v>
                </c:pt>
                <c:pt idx="10">
                  <c:v>5.0938403525835003</c:v>
                </c:pt>
                <c:pt idx="11">
                  <c:v>5.0940827363173469</c:v>
                </c:pt>
                <c:pt idx="12">
                  <c:v>5.0942602243796458</c:v>
                </c:pt>
                <c:pt idx="13">
                  <c:v>5.0945767385621874</c:v>
                </c:pt>
                <c:pt idx="14">
                  <c:v>5.0950415006927896</c:v>
                </c:pt>
                <c:pt idx="15">
                  <c:v>5.0955682358785026</c:v>
                </c:pt>
                <c:pt idx="16">
                  <c:v>5.096269184437439</c:v>
                </c:pt>
                <c:pt idx="17">
                  <c:v>5.0972599472680535</c:v>
                </c:pt>
                <c:pt idx="18">
                  <c:v>5.0985620716207674</c:v>
                </c:pt>
                <c:pt idx="19">
                  <c:v>5.1004963651135995</c:v>
                </c:pt>
                <c:pt idx="20">
                  <c:v>5.1030954451439783</c:v>
                </c:pt>
                <c:pt idx="21">
                  <c:v>5.106791766604446</c:v>
                </c:pt>
                <c:pt idx="22">
                  <c:v>5.1120269765631852</c:v>
                </c:pt>
                <c:pt idx="23">
                  <c:v>5.1197225458985738</c:v>
                </c:pt>
                <c:pt idx="24">
                  <c:v>5.1309224017008948</c:v>
                </c:pt>
                <c:pt idx="25">
                  <c:v>5.1474002346524124</c:v>
                </c:pt>
                <c:pt idx="26">
                  <c:v>5.1715087082686129</c:v>
                </c:pt>
                <c:pt idx="27">
                  <c:v>5.2070514141168882</c:v>
                </c:pt>
                <c:pt idx="28">
                  <c:v>5.2595928036245745</c:v>
                </c:pt>
                <c:pt idx="29">
                  <c:v>5.3375849512766678</c:v>
                </c:pt>
                <c:pt idx="30">
                  <c:v>5.4534883873776412</c:v>
                </c:pt>
                <c:pt idx="31">
                  <c:v>5.6259187885295292</c:v>
                </c:pt>
                <c:pt idx="32">
                  <c:v>5.8821874059759978</c:v>
                </c:pt>
                <c:pt idx="33">
                  <c:v>6.2624668541155151</c:v>
                </c:pt>
                <c:pt idx="34">
                  <c:v>6.8236294724205981</c:v>
                </c:pt>
                <c:pt idx="35">
                  <c:v>7.6456023939575379</c:v>
                </c:pt>
                <c:pt idx="36">
                  <c:v>8.8347083868114726</c:v>
                </c:pt>
                <c:pt idx="37">
                  <c:v>10.522903264646413</c:v>
                </c:pt>
                <c:pt idx="38">
                  <c:v>12.857299860226474</c:v>
                </c:pt>
                <c:pt idx="39">
                  <c:v>15.965941739438945</c:v>
                </c:pt>
                <c:pt idx="40">
                  <c:v>19.904249606030298</c:v>
                </c:pt>
                <c:pt idx="41">
                  <c:v>24.589533908355275</c:v>
                </c:pt>
                <c:pt idx="42">
                  <c:v>29.761116965726146</c:v>
                </c:pt>
                <c:pt idx="43">
                  <c:v>35.017112727776421</c:v>
                </c:pt>
                <c:pt idx="44">
                  <c:v>39.929160740100798</c:v>
                </c:pt>
                <c:pt idx="45">
                  <c:v>44.171574395746092</c:v>
                </c:pt>
                <c:pt idx="46">
                  <c:v>47.593726012243891</c:v>
                </c:pt>
                <c:pt idx="47">
                  <c:v>50.206761970716599</c:v>
                </c:pt>
                <c:pt idx="48">
                  <c:v>52.121873339824951</c:v>
                </c:pt>
                <c:pt idx="49">
                  <c:v>53.489129891125692</c:v>
                </c:pt>
                <c:pt idx="50">
                  <c:v>54.452765397316682</c:v>
                </c:pt>
                <c:pt idx="51">
                  <c:v>55.136147569458714</c:v>
                </c:pt>
                <c:pt idx="52">
                  <c:v>55.634870841418895</c:v>
                </c:pt>
                <c:pt idx="53">
                  <c:v>56.01992784158778</c:v>
                </c:pt>
                <c:pt idx="54">
                  <c:v>56.340849235605042</c:v>
                </c:pt>
                <c:pt idx="55">
                  <c:v>56.628816882123623</c:v>
                </c:pt>
                <c:pt idx="56">
                  <c:v>56.898743223609777</c:v>
                </c:pt>
                <c:pt idx="57">
                  <c:v>57.153400415763656</c:v>
                </c:pt>
                <c:pt idx="58">
                  <c:v>57.388540720446748</c:v>
                </c:pt>
                <c:pt idx="59">
                  <c:v>57.602064978739378</c:v>
                </c:pt>
                <c:pt idx="60">
                  <c:v>57.795010909229596</c:v>
                </c:pt>
                <c:pt idx="61">
                  <c:v>57.974554573901301</c:v>
                </c:pt>
                <c:pt idx="62">
                  <c:v>58.157036554171945</c:v>
                </c:pt>
                <c:pt idx="63">
                  <c:v>58.359778810906001</c:v>
                </c:pt>
                <c:pt idx="64">
                  <c:v>58.603108724479988</c:v>
                </c:pt>
                <c:pt idx="65">
                  <c:v>58.907285475257666</c:v>
                </c:pt>
                <c:pt idx="66">
                  <c:v>59.28637850309579</c:v>
                </c:pt>
                <c:pt idx="67">
                  <c:v>59.744217450402211</c:v>
                </c:pt>
                <c:pt idx="68">
                  <c:v>60.267323836404067</c:v>
                </c:pt>
                <c:pt idx="69">
                  <c:v>60.830118429801679</c:v>
                </c:pt>
                <c:pt idx="70">
                  <c:v>61.400098969243032</c:v>
                </c:pt>
                <c:pt idx="71">
                  <c:v>61.95517991549589</c:v>
                </c:pt>
                <c:pt idx="72">
                  <c:v>62.492777898402814</c:v>
                </c:pt>
                <c:pt idx="73">
                  <c:v>63.035815637063273</c:v>
                </c:pt>
                <c:pt idx="74">
                  <c:v>63.631600206737161</c:v>
                </c:pt>
                <c:pt idx="75">
                  <c:v>64.348693080178862</c:v>
                </c:pt>
                <c:pt idx="76">
                  <c:v>65.27276518372102</c:v>
                </c:pt>
                <c:pt idx="77">
                  <c:v>66.507516007144602</c:v>
                </c:pt>
                <c:pt idx="78">
                  <c:v>68.157194486263222</c:v>
                </c:pt>
                <c:pt idx="79">
                  <c:v>70.311208171961297</c:v>
                </c:pt>
                <c:pt idx="80">
                  <c:v>73.00337160565465</c:v>
                </c:pt>
                <c:pt idx="81">
                  <c:v>76.168326199910055</c:v>
                </c:pt>
                <c:pt idx="82">
                  <c:v>79.620794870031716</c:v>
                </c:pt>
                <c:pt idx="83">
                  <c:v>83.089918669223366</c:v>
                </c:pt>
                <c:pt idx="84">
                  <c:v>86.297051969194968</c:v>
                </c:pt>
                <c:pt idx="85">
                  <c:v>89.040097169300523</c:v>
                </c:pt>
                <c:pt idx="86">
                  <c:v>91.233530831086242</c:v>
                </c:pt>
                <c:pt idx="87">
                  <c:v>92.893525722339916</c:v>
                </c:pt>
                <c:pt idx="88">
                  <c:v>94.09988931055517</c:v>
                </c:pt>
                <c:pt idx="89">
                  <c:v>94.949168852966395</c:v>
                </c:pt>
                <c:pt idx="90">
                  <c:v>95.53337624252849</c:v>
                </c:pt>
                <c:pt idx="91">
                  <c:v>95.929971590220063</c:v>
                </c:pt>
                <c:pt idx="92">
                  <c:v>96.194860134106492</c:v>
                </c:pt>
                <c:pt idx="93">
                  <c:v>96.371649668935802</c:v>
                </c:pt>
                <c:pt idx="94">
                  <c:v>96.487628164564228</c:v>
                </c:pt>
                <c:pt idx="95">
                  <c:v>96.563980830067493</c:v>
                </c:pt>
                <c:pt idx="96">
                  <c:v>96.613763108457931</c:v>
                </c:pt>
                <c:pt idx="97">
                  <c:v>96.645981374211829</c:v>
                </c:pt>
                <c:pt idx="98">
                  <c:v>96.667627845800354</c:v>
                </c:pt>
                <c:pt idx="99">
                  <c:v>96.680626734284246</c:v>
                </c:pt>
                <c:pt idx="100">
                  <c:v>96.688955844128174</c:v>
                </c:pt>
              </c:numCache>
            </c:numRef>
          </c:yVal>
          <c:smooth val="0"/>
        </c:ser>
        <c:ser>
          <c:idx val="1"/>
          <c:order val="1"/>
          <c:spPr>
            <a:ln w="12700"/>
          </c:spPr>
          <c:marker>
            <c:symbol val="none"/>
          </c:marker>
          <c:xVal>
            <c:numRef>
              <c:f>err!$D$5:$D$105</c:f>
              <c:numCache>
                <c:formatCode>General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err!$Q$5:$Q$105</c:f>
              <c:numCache>
                <c:formatCode>General</c:formatCode>
                <c:ptCount val="101"/>
                <c:pt idx="0">
                  <c:v>4.8811073113105978</c:v>
                </c:pt>
                <c:pt idx="1">
                  <c:v>4.8810891483622614</c:v>
                </c:pt>
                <c:pt idx="2">
                  <c:v>4.8810667985261817</c:v>
                </c:pt>
                <c:pt idx="3">
                  <c:v>4.8810393109558055</c:v>
                </c:pt>
                <c:pt idx="4">
                  <c:v>4.8810054877030797</c:v>
                </c:pt>
                <c:pt idx="5">
                  <c:v>4.8809638856952713</c:v>
                </c:pt>
                <c:pt idx="6">
                  <c:v>4.8809126961494318</c:v>
                </c:pt>
                <c:pt idx="7">
                  <c:v>4.8808497149202186</c:v>
                </c:pt>
                <c:pt idx="8">
                  <c:v>4.8807722337752413</c:v>
                </c:pt>
                <c:pt idx="9">
                  <c:v>4.8806769119022766</c:v>
                </c:pt>
                <c:pt idx="10">
                  <c:v>4.8805596474164989</c:v>
                </c:pt>
                <c:pt idx="11">
                  <c:v>4.8805172636826537</c:v>
                </c:pt>
                <c:pt idx="12">
                  <c:v>4.8803397756203548</c:v>
                </c:pt>
                <c:pt idx="13">
                  <c:v>4.8802232614378127</c:v>
                </c:pt>
                <c:pt idx="14">
                  <c:v>4.8801584993072096</c:v>
                </c:pt>
                <c:pt idx="15">
                  <c:v>4.8800317641214974</c:v>
                </c:pt>
                <c:pt idx="16">
                  <c:v>4.8799308155625614</c:v>
                </c:pt>
                <c:pt idx="17">
                  <c:v>4.8799400527319463</c:v>
                </c:pt>
                <c:pt idx="18">
                  <c:v>4.8800379283792328</c:v>
                </c:pt>
                <c:pt idx="19">
                  <c:v>4.8805036348864004</c:v>
                </c:pt>
                <c:pt idx="20">
                  <c:v>4.8813045548560225</c:v>
                </c:pt>
                <c:pt idx="21">
                  <c:v>4.8828082333955534</c:v>
                </c:pt>
                <c:pt idx="22">
                  <c:v>4.8853730234368156</c:v>
                </c:pt>
                <c:pt idx="23">
                  <c:v>4.8894774541014261</c:v>
                </c:pt>
                <c:pt idx="24">
                  <c:v>4.8960775982991045</c:v>
                </c:pt>
                <c:pt idx="25">
                  <c:v>4.9067997653475874</c:v>
                </c:pt>
                <c:pt idx="26">
                  <c:v>4.9236912917313873</c:v>
                </c:pt>
                <c:pt idx="27">
                  <c:v>4.9501485858831114</c:v>
                </c:pt>
                <c:pt idx="28">
                  <c:v>4.9912071963754254</c:v>
                </c:pt>
                <c:pt idx="29">
                  <c:v>5.054615048723333</c:v>
                </c:pt>
                <c:pt idx="30">
                  <c:v>5.1519116126223583</c:v>
                </c:pt>
                <c:pt idx="31">
                  <c:v>5.30048121147047</c:v>
                </c:pt>
                <c:pt idx="32">
                  <c:v>5.526012594024003</c:v>
                </c:pt>
                <c:pt idx="33">
                  <c:v>5.8665331458844845</c:v>
                </c:pt>
                <c:pt idx="34">
                  <c:v>6.3761705275794016</c:v>
                </c:pt>
                <c:pt idx="35">
                  <c:v>7.1313976060424613</c:v>
                </c:pt>
                <c:pt idx="36">
                  <c:v>8.234491613188526</c:v>
                </c:pt>
                <c:pt idx="37">
                  <c:v>9.8130967353535858</c:v>
                </c:pt>
                <c:pt idx="38">
                  <c:v>12.010700139773524</c:v>
                </c:pt>
                <c:pt idx="39">
                  <c:v>14.954058260561057</c:v>
                </c:pt>
                <c:pt idx="40">
                  <c:v>18.701750393969704</c:v>
                </c:pt>
                <c:pt idx="41">
                  <c:v>23.180466091644728</c:v>
                </c:pt>
                <c:pt idx="42">
                  <c:v>28.144883034273853</c:v>
                </c:pt>
                <c:pt idx="43">
                  <c:v>33.210887272223573</c:v>
                </c:pt>
                <c:pt idx="44">
                  <c:v>37.964839259899207</c:v>
                </c:pt>
                <c:pt idx="45">
                  <c:v>42.088425604253914</c:v>
                </c:pt>
                <c:pt idx="46">
                  <c:v>45.430273987756109</c:v>
                </c:pt>
                <c:pt idx="47">
                  <c:v>47.995238029283399</c:v>
                </c:pt>
                <c:pt idx="48">
                  <c:v>49.886126660175044</c:v>
                </c:pt>
                <c:pt idx="49">
                  <c:v>51.244870108874302</c:v>
                </c:pt>
                <c:pt idx="50">
                  <c:v>52.209234602683324</c:v>
                </c:pt>
                <c:pt idx="51">
                  <c:v>52.897852430541292</c:v>
                </c:pt>
                <c:pt idx="52">
                  <c:v>53.403129158581102</c:v>
                </c:pt>
                <c:pt idx="53">
                  <c:v>53.794072158412213</c:v>
                </c:pt>
                <c:pt idx="54">
                  <c:v>54.119150764394952</c:v>
                </c:pt>
                <c:pt idx="55">
                  <c:v>54.409183117876374</c:v>
                </c:pt>
                <c:pt idx="56">
                  <c:v>54.679256776390226</c:v>
                </c:pt>
                <c:pt idx="57">
                  <c:v>54.932599584236343</c:v>
                </c:pt>
                <c:pt idx="58">
                  <c:v>55.165459279553254</c:v>
                </c:pt>
                <c:pt idx="59">
                  <c:v>55.375935021260617</c:v>
                </c:pt>
                <c:pt idx="60">
                  <c:v>55.564989090770403</c:v>
                </c:pt>
                <c:pt idx="61">
                  <c:v>55.739445426098698</c:v>
                </c:pt>
                <c:pt idx="62">
                  <c:v>55.914963445828057</c:v>
                </c:pt>
                <c:pt idx="63">
                  <c:v>56.108221189094003</c:v>
                </c:pt>
                <c:pt idx="64">
                  <c:v>56.338891275520005</c:v>
                </c:pt>
                <c:pt idx="65">
                  <c:v>56.62671452474234</c:v>
                </c:pt>
                <c:pt idx="66">
                  <c:v>56.985621496904216</c:v>
                </c:pt>
                <c:pt idx="67">
                  <c:v>57.419782549597791</c:v>
                </c:pt>
                <c:pt idx="68">
                  <c:v>57.91667616359593</c:v>
                </c:pt>
                <c:pt idx="69">
                  <c:v>58.451881570198317</c:v>
                </c:pt>
                <c:pt idx="70">
                  <c:v>58.993901030756973</c:v>
                </c:pt>
                <c:pt idx="71">
                  <c:v>59.520820084504109</c:v>
                </c:pt>
                <c:pt idx="72">
                  <c:v>60.029222101597192</c:v>
                </c:pt>
                <c:pt idx="73">
                  <c:v>60.540184362936721</c:v>
                </c:pt>
                <c:pt idx="74">
                  <c:v>61.098399793262843</c:v>
                </c:pt>
                <c:pt idx="75">
                  <c:v>61.769306919821133</c:v>
                </c:pt>
                <c:pt idx="76">
                  <c:v>62.635234816278981</c:v>
                </c:pt>
                <c:pt idx="77">
                  <c:v>63.7964839928554</c:v>
                </c:pt>
                <c:pt idx="78">
                  <c:v>65.354805513736778</c:v>
                </c:pt>
                <c:pt idx="79">
                  <c:v>67.398791828038711</c:v>
                </c:pt>
                <c:pt idx="80">
                  <c:v>69.96462839434534</c:v>
                </c:pt>
                <c:pt idx="81">
                  <c:v>72.993673800089951</c:v>
                </c:pt>
                <c:pt idx="82">
                  <c:v>76.311205129968272</c:v>
                </c:pt>
                <c:pt idx="83">
                  <c:v>79.658081330776625</c:v>
                </c:pt>
                <c:pt idx="84">
                  <c:v>82.764948030805044</c:v>
                </c:pt>
                <c:pt idx="85">
                  <c:v>85.433902830699466</c:v>
                </c:pt>
                <c:pt idx="86">
                  <c:v>87.57846916891377</c:v>
                </c:pt>
                <c:pt idx="87">
                  <c:v>89.210474277660097</c:v>
                </c:pt>
                <c:pt idx="88">
                  <c:v>90.404110689444821</c:v>
                </c:pt>
                <c:pt idx="89">
                  <c:v>91.250831147033594</c:v>
                </c:pt>
                <c:pt idx="90">
                  <c:v>91.838623757471524</c:v>
                </c:pt>
                <c:pt idx="91">
                  <c:v>92.242028409779934</c:v>
                </c:pt>
                <c:pt idx="92">
                  <c:v>92.515139865893516</c:v>
                </c:pt>
                <c:pt idx="93">
                  <c:v>92.7003503310642</c:v>
                </c:pt>
                <c:pt idx="94">
                  <c:v>92.824371835435784</c:v>
                </c:pt>
                <c:pt idx="95">
                  <c:v>92.908019169932516</c:v>
                </c:pt>
                <c:pt idx="96">
                  <c:v>92.964236891542072</c:v>
                </c:pt>
                <c:pt idx="97">
                  <c:v>93.002018625788168</c:v>
                </c:pt>
                <c:pt idx="98">
                  <c:v>93.028372154199644</c:v>
                </c:pt>
                <c:pt idx="99">
                  <c:v>93.045373265715753</c:v>
                </c:pt>
                <c:pt idx="100">
                  <c:v>93.057044155871836</c:v>
                </c:pt>
              </c:numCache>
            </c:numRef>
          </c:yVal>
          <c:smooth val="0"/>
        </c:ser>
        <c:ser>
          <c:idx val="2"/>
          <c:order val="2"/>
          <c:spPr>
            <a:ln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</c:spPr>
          </c:marker>
          <c:xVal>
            <c:numRef>
              <c:f>err!$D$5:$D$105</c:f>
              <c:numCache>
                <c:formatCode>General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err!$B$5:$B$105</c:f>
              <c:numCache>
                <c:formatCode>General</c:formatCode>
                <c:ptCount val="101"/>
                <c:pt idx="0">
                  <c:v>4.9888641468714923</c:v>
                </c:pt>
                <c:pt idx="1">
                  <c:v>4.9773022523186228</c:v>
                </c:pt>
                <c:pt idx="2">
                  <c:v>4.9411434146168176</c:v>
                </c:pt>
                <c:pt idx="3">
                  <c:v>5.0521306446898961</c:v>
                </c:pt>
                <c:pt idx="4">
                  <c:v>5.031910929010337</c:v>
                </c:pt>
                <c:pt idx="5">
                  <c:v>4.9871593264617786</c:v>
                </c:pt>
                <c:pt idx="6">
                  <c:v>4.9604669989616923</c:v>
                </c:pt>
                <c:pt idx="7">
                  <c:v>5.0458335379062191</c:v>
                </c:pt>
                <c:pt idx="8">
                  <c:v>5.0284738368850412</c:v>
                </c:pt>
                <c:pt idx="9">
                  <c:v>4.8640987356364143</c:v>
                </c:pt>
                <c:pt idx="10">
                  <c:v>4.9669807357579678</c:v>
                </c:pt>
                <c:pt idx="11">
                  <c:v>4.9991722992311018</c:v>
                </c:pt>
                <c:pt idx="12">
                  <c:v>4.9758691894185683</c:v>
                </c:pt>
                <c:pt idx="13">
                  <c:v>4.9406670151355074</c:v>
                </c:pt>
                <c:pt idx="14">
                  <c:v>4.9970202202585918</c:v>
                </c:pt>
                <c:pt idx="15">
                  <c:v>5.0148001518224792</c:v>
                </c:pt>
                <c:pt idx="16">
                  <c:v>4.9090071622302061</c:v>
                </c:pt>
                <c:pt idx="17">
                  <c:v>4.967341892772005</c:v>
                </c:pt>
                <c:pt idx="18">
                  <c:v>5.0200358833090899</c:v>
                </c:pt>
                <c:pt idx="19">
                  <c:v>4.9972776675159922</c:v>
                </c:pt>
                <c:pt idx="20">
                  <c:v>5.0715831085143508</c:v>
                </c:pt>
                <c:pt idx="21">
                  <c:v>4.9995550032245752</c:v>
                </c:pt>
                <c:pt idx="22">
                  <c:v>4.9279850846864282</c:v>
                </c:pt>
                <c:pt idx="23">
                  <c:v>5.0642484800492458</c:v>
                </c:pt>
                <c:pt idx="24">
                  <c:v>5.0263230916000667</c:v>
                </c:pt>
                <c:pt idx="25">
                  <c:v>5.0055443656774878</c:v>
                </c:pt>
                <c:pt idx="26">
                  <c:v>5.0651538832827994</c:v>
                </c:pt>
                <c:pt idx="27">
                  <c:v>5.002009527621798</c:v>
                </c:pt>
                <c:pt idx="28">
                  <c:v>5.2138306669816492</c:v>
                </c:pt>
                <c:pt idx="29">
                  <c:v>5.2619198615322453</c:v>
                </c:pt>
                <c:pt idx="30">
                  <c:v>5.3078983044129728</c:v>
                </c:pt>
                <c:pt idx="31">
                  <c:v>5.3221898208526897</c:v>
                </c:pt>
                <c:pt idx="32">
                  <c:v>5.7720553863821635</c:v>
                </c:pt>
                <c:pt idx="33">
                  <c:v>6.1324368847672837</c:v>
                </c:pt>
                <c:pt idx="34">
                  <c:v>6.6686974643980879</c:v>
                </c:pt>
                <c:pt idx="35">
                  <c:v>7.2413396082959425</c:v>
                </c:pt>
                <c:pt idx="36">
                  <c:v>8.4035446133185854</c:v>
                </c:pt>
                <c:pt idx="37">
                  <c:v>9.9907440771087419</c:v>
                </c:pt>
                <c:pt idx="38">
                  <c:v>12.528806731365504</c:v>
                </c:pt>
                <c:pt idx="39">
                  <c:v>15.272035278748488</c:v>
                </c:pt>
                <c:pt idx="40">
                  <c:v>19.649291009115505</c:v>
                </c:pt>
                <c:pt idx="41">
                  <c:v>24.135392244147063</c:v>
                </c:pt>
                <c:pt idx="42">
                  <c:v>28.716978173425552</c:v>
                </c:pt>
                <c:pt idx="43">
                  <c:v>34.710016959818837</c:v>
                </c:pt>
                <c:pt idx="44">
                  <c:v>38.302535471654323</c:v>
                </c:pt>
                <c:pt idx="45">
                  <c:v>43.980751555597585</c:v>
                </c:pt>
                <c:pt idx="46">
                  <c:v>46.100754708629196</c:v>
                </c:pt>
                <c:pt idx="47">
                  <c:v>48.529364463218236</c:v>
                </c:pt>
                <c:pt idx="48">
                  <c:v>51.172925690192969</c:v>
                </c:pt>
                <c:pt idx="49">
                  <c:v>52.172446867632409</c:v>
                </c:pt>
                <c:pt idx="50">
                  <c:v>53.266649666528707</c:v>
                </c:pt>
                <c:pt idx="51">
                  <c:v>54.050704111387802</c:v>
                </c:pt>
                <c:pt idx="52">
                  <c:v>54.930691494953649</c:v>
                </c:pt>
                <c:pt idx="53">
                  <c:v>54.589561246921079</c:v>
                </c:pt>
                <c:pt idx="54">
                  <c:v>54.994237253424785</c:v>
                </c:pt>
                <c:pt idx="55">
                  <c:v>56.062324565081688</c:v>
                </c:pt>
                <c:pt idx="56">
                  <c:v>54.933914939344817</c:v>
                </c:pt>
                <c:pt idx="57">
                  <c:v>55.872687864346105</c:v>
                </c:pt>
                <c:pt idx="58">
                  <c:v>57.048852351691572</c:v>
                </c:pt>
                <c:pt idx="59">
                  <c:v>56.946415200766211</c:v>
                </c:pt>
                <c:pt idx="60">
                  <c:v>56.011825314286341</c:v>
                </c:pt>
                <c:pt idx="61">
                  <c:v>56.442905411145652</c:v>
                </c:pt>
                <c:pt idx="62">
                  <c:v>56.154914331236419</c:v>
                </c:pt>
                <c:pt idx="63">
                  <c:v>57.578602440966399</c:v>
                </c:pt>
                <c:pt idx="64">
                  <c:v>58.082190221514871</c:v>
                </c:pt>
                <c:pt idx="65">
                  <c:v>58.158817150189606</c:v>
                </c:pt>
                <c:pt idx="66">
                  <c:v>58.694779867914058</c:v>
                </c:pt>
                <c:pt idx="67">
                  <c:v>59.578575905446563</c:v>
                </c:pt>
                <c:pt idx="68">
                  <c:v>58.924577951810448</c:v>
                </c:pt>
                <c:pt idx="69">
                  <c:v>58.515507877442751</c:v>
                </c:pt>
                <c:pt idx="70">
                  <c:v>60.393776321971004</c:v>
                </c:pt>
                <c:pt idx="71">
                  <c:v>61.261550024470836</c:v>
                </c:pt>
                <c:pt idx="72">
                  <c:v>62.295383733971043</c:v>
                </c:pt>
                <c:pt idx="73">
                  <c:v>61.599363991168225</c:v>
                </c:pt>
                <c:pt idx="74">
                  <c:v>61.911530251457719</c:v>
                </c:pt>
                <c:pt idx="75">
                  <c:v>62.639945839311565</c:v>
                </c:pt>
                <c:pt idx="76">
                  <c:v>65.118843989529651</c:v>
                </c:pt>
                <c:pt idx="77">
                  <c:v>64.610137991894902</c:v>
                </c:pt>
                <c:pt idx="78">
                  <c:v>67.602297979907661</c:v>
                </c:pt>
                <c:pt idx="79">
                  <c:v>67.637048528280516</c:v>
                </c:pt>
                <c:pt idx="80">
                  <c:v>71.000721979974415</c:v>
                </c:pt>
                <c:pt idx="81">
                  <c:v>73.953203171002471</c:v>
                </c:pt>
                <c:pt idx="82">
                  <c:v>78.877637444046229</c:v>
                </c:pt>
                <c:pt idx="83">
                  <c:v>80.596010537015715</c:v>
                </c:pt>
                <c:pt idx="84">
                  <c:v>84.297834856220774</c:v>
                </c:pt>
                <c:pt idx="85">
                  <c:v>86.674962989351727</c:v>
                </c:pt>
                <c:pt idx="86">
                  <c:v>88.754184735757107</c:v>
                </c:pt>
                <c:pt idx="87">
                  <c:v>90.101223981728722</c:v>
                </c:pt>
                <c:pt idx="88">
                  <c:v>92.860693920296256</c:v>
                </c:pt>
                <c:pt idx="89">
                  <c:v>93.022668761781901</c:v>
                </c:pt>
                <c:pt idx="90">
                  <c:v>93.096329591230685</c:v>
                </c:pt>
                <c:pt idx="91">
                  <c:v>94.364331635207705</c:v>
                </c:pt>
                <c:pt idx="92">
                  <c:v>94.638679480465441</c:v>
                </c:pt>
                <c:pt idx="93">
                  <c:v>93.861819805390851</c:v>
                </c:pt>
                <c:pt idx="94">
                  <c:v>95.164418708757893</c:v>
                </c:pt>
                <c:pt idx="95">
                  <c:v>95.984962848371111</c:v>
                </c:pt>
                <c:pt idx="96">
                  <c:v>93.805236993184408</c:v>
                </c:pt>
                <c:pt idx="97">
                  <c:v>95.476717941794377</c:v>
                </c:pt>
                <c:pt idx="98">
                  <c:v>96.371958698534172</c:v>
                </c:pt>
                <c:pt idx="99">
                  <c:v>96.636337361661546</c:v>
                </c:pt>
                <c:pt idx="100">
                  <c:v>93.21952224312254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45504"/>
        <c:axId val="42321792"/>
      </c:scatterChart>
      <c:valAx>
        <c:axId val="4224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f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321792"/>
        <c:crosses val="autoZero"/>
        <c:crossBetween val="midCat"/>
      </c:valAx>
      <c:valAx>
        <c:axId val="42321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Z'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245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847112860892391E-2"/>
          <c:y val="4.6770924467774859E-2"/>
          <c:w val="0.73915244969378824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err!$D$5:$D$105</c:f>
              <c:numCache>
                <c:formatCode>General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err!$S$5:$S$105</c:f>
              <c:numCache>
                <c:formatCode>General</c:formatCode>
                <c:ptCount val="101"/>
                <c:pt idx="0">
                  <c:v>-0.11407288868940191</c:v>
                </c:pt>
                <c:pt idx="1">
                  <c:v>-0.11592865163773856</c:v>
                </c:pt>
                <c:pt idx="2">
                  <c:v>-0.11821220147381761</c:v>
                </c:pt>
                <c:pt idx="3">
                  <c:v>-0.12102068904419434</c:v>
                </c:pt>
                <c:pt idx="4">
                  <c:v>-0.12447651229691967</c:v>
                </c:pt>
                <c:pt idx="5">
                  <c:v>-0.12872711430472825</c:v>
                </c:pt>
                <c:pt idx="6">
                  <c:v>-0.13395730385056825</c:v>
                </c:pt>
                <c:pt idx="7">
                  <c:v>-0.14039228507978094</c:v>
                </c:pt>
                <c:pt idx="8">
                  <c:v>-0.14830876622475869</c:v>
                </c:pt>
                <c:pt idx="9">
                  <c:v>-0.15804808809772281</c:v>
                </c:pt>
                <c:pt idx="10">
                  <c:v>-0.1700293525835011</c:v>
                </c:pt>
                <c:pt idx="11">
                  <c:v>-0.1847687363173463</c:v>
                </c:pt>
                <c:pt idx="12">
                  <c:v>-0.20290322437964578</c:v>
                </c:pt>
                <c:pt idx="13">
                  <c:v>-0.22521673856218771</c:v>
                </c:pt>
                <c:pt idx="14">
                  <c:v>-0.25265150069278991</c:v>
                </c:pt>
                <c:pt idx="15">
                  <c:v>-0.28641823587850251</c:v>
                </c:pt>
                <c:pt idx="16">
                  <c:v>-0.32795918443743893</c:v>
                </c:pt>
                <c:pt idx="17">
                  <c:v>-0.37905994726805337</c:v>
                </c:pt>
                <c:pt idx="18">
                  <c:v>-0.44192207162076708</c:v>
                </c:pt>
                <c:pt idx="19">
                  <c:v>-0.51924636511359989</c:v>
                </c:pt>
                <c:pt idx="20">
                  <c:v>-0.61436544514397828</c:v>
                </c:pt>
                <c:pt idx="21">
                  <c:v>-0.73136176660444607</c:v>
                </c:pt>
                <c:pt idx="22">
                  <c:v>-0.87525697656318524</c:v>
                </c:pt>
                <c:pt idx="23">
                  <c:v>-1.0523925458985735</c:v>
                </c:pt>
                <c:pt idx="24">
                  <c:v>-1.2703224017008954</c:v>
                </c:pt>
                <c:pt idx="25">
                  <c:v>-1.5383002346524128</c:v>
                </c:pt>
                <c:pt idx="26">
                  <c:v>-1.8677087082686132</c:v>
                </c:pt>
                <c:pt idx="27">
                  <c:v>-2.2724514141168881</c:v>
                </c:pt>
                <c:pt idx="28">
                  <c:v>-2.7693928036245743</c:v>
                </c:pt>
                <c:pt idx="29">
                  <c:v>-3.3789849512766668</c:v>
                </c:pt>
                <c:pt idx="30">
                  <c:v>-4.1252883873776414</c:v>
                </c:pt>
                <c:pt idx="31">
                  <c:v>-5.0367187885295293</c:v>
                </c:pt>
                <c:pt idx="32">
                  <c:v>-6.1453874059759972</c:v>
                </c:pt>
                <c:pt idx="33">
                  <c:v>-7.4859668541155155</c:v>
                </c:pt>
                <c:pt idx="34">
                  <c:v>-9.0923294724205981</c:v>
                </c:pt>
                <c:pt idx="35">
                  <c:v>-10.991102393957538</c:v>
                </c:pt>
                <c:pt idx="36">
                  <c:v>-13.189108386811473</c:v>
                </c:pt>
                <c:pt idx="37">
                  <c:v>-15.657903264646414</c:v>
                </c:pt>
                <c:pt idx="38">
                  <c:v>-18.304299860226475</c:v>
                </c:pt>
                <c:pt idx="39">
                  <c:v>-20.949941739438941</c:v>
                </c:pt>
                <c:pt idx="40">
                  <c:v>-23.324249606030296</c:v>
                </c:pt>
                <c:pt idx="41">
                  <c:v>-25.097533908355274</c:v>
                </c:pt>
                <c:pt idx="42">
                  <c:v>-25.970116965726142</c:v>
                </c:pt>
                <c:pt idx="43">
                  <c:v>-25.787112727776421</c:v>
                </c:pt>
                <c:pt idx="44">
                  <c:v>-24.603160740100797</c:v>
                </c:pt>
                <c:pt idx="45">
                  <c:v>-22.65857439574609</c:v>
                </c:pt>
                <c:pt idx="46">
                  <c:v>-20.280726012243893</c:v>
                </c:pt>
                <c:pt idx="47">
                  <c:v>-17.775761970716601</c:v>
                </c:pt>
                <c:pt idx="48">
                  <c:v>-15.366873339824958</c:v>
                </c:pt>
                <c:pt idx="49">
                  <c:v>-13.190129891125697</c:v>
                </c:pt>
                <c:pt idx="50">
                  <c:v>-11.305765397316682</c:v>
                </c:pt>
                <c:pt idx="51">
                  <c:v>-9.7238475694587105</c:v>
                </c:pt>
                <c:pt idx="52">
                  <c:v>-8.4271708414188957</c:v>
                </c:pt>
                <c:pt idx="53">
                  <c:v>-7.3830278415877828</c:v>
                </c:pt>
                <c:pt idx="54">
                  <c:v>-6.551749235605044</c:v>
                </c:pt>
                <c:pt idx="55">
                  <c:v>-5.8925168821236245</c:v>
                </c:pt>
                <c:pt idx="56">
                  <c:v>-5.367643223609778</c:v>
                </c:pt>
                <c:pt idx="57">
                  <c:v>-4.948100415763653</c:v>
                </c:pt>
                <c:pt idx="58">
                  <c:v>-4.6162407204467488</c:v>
                </c:pt>
                <c:pt idx="59">
                  <c:v>-4.3657649787393797</c:v>
                </c:pt>
                <c:pt idx="60">
                  <c:v>-4.1986109092295969</c:v>
                </c:pt>
                <c:pt idx="61">
                  <c:v>-4.1193545739013038</c:v>
                </c:pt>
                <c:pt idx="62">
                  <c:v>-4.132136554171943</c:v>
                </c:pt>
                <c:pt idx="63">
                  <c:v>-4.2372788109059965</c:v>
                </c:pt>
                <c:pt idx="64">
                  <c:v>-4.4299087244799935</c:v>
                </c:pt>
                <c:pt idx="65">
                  <c:v>-4.6981854752576631</c:v>
                </c:pt>
                <c:pt idx="66">
                  <c:v>-5.0223785030957853</c:v>
                </c:pt>
                <c:pt idx="67">
                  <c:v>-5.377417450402211</c:v>
                </c:pt>
                <c:pt idx="68">
                  <c:v>-5.7393238364040684</c:v>
                </c:pt>
                <c:pt idx="69">
                  <c:v>-6.096818429801683</c:v>
                </c:pt>
                <c:pt idx="70">
                  <c:v>-6.459898969243028</c:v>
                </c:pt>
                <c:pt idx="71">
                  <c:v>-6.861979915495894</c:v>
                </c:pt>
                <c:pt idx="72">
                  <c:v>-7.351377898402812</c:v>
                </c:pt>
                <c:pt idx="73">
                  <c:v>-7.9802156370632744</c:v>
                </c:pt>
                <c:pt idx="74">
                  <c:v>-8.7939002067371579</c:v>
                </c:pt>
                <c:pt idx="75">
                  <c:v>-9.8235930801788651</c:v>
                </c:pt>
                <c:pt idx="76">
                  <c:v>-11.079065183721022</c:v>
                </c:pt>
                <c:pt idx="77">
                  <c:v>-12.538516007144604</c:v>
                </c:pt>
                <c:pt idx="78">
                  <c:v>-14.132194486263225</c:v>
                </c:pt>
                <c:pt idx="79">
                  <c:v>-15.731208171961294</c:v>
                </c:pt>
                <c:pt idx="80">
                  <c:v>-17.147371605654648</c:v>
                </c:pt>
                <c:pt idx="81">
                  <c:v>-18.156326199910055</c:v>
                </c:pt>
                <c:pt idx="82">
                  <c:v>-18.563794870031725</c:v>
                </c:pt>
                <c:pt idx="83">
                  <c:v>-18.278918669223373</c:v>
                </c:pt>
                <c:pt idx="84">
                  <c:v>-17.352051969194967</c:v>
                </c:pt>
                <c:pt idx="85">
                  <c:v>-15.95209716930052</c:v>
                </c:pt>
                <c:pt idx="86">
                  <c:v>-14.292530831086236</c:v>
                </c:pt>
                <c:pt idx="87">
                  <c:v>-12.568525722339906</c:v>
                </c:pt>
                <c:pt idx="88">
                  <c:v>-10.919389310555173</c:v>
                </c:pt>
                <c:pt idx="89">
                  <c:v>-9.4252688529663953</c:v>
                </c:pt>
                <c:pt idx="90">
                  <c:v>-8.1192762425284855</c:v>
                </c:pt>
                <c:pt idx="91">
                  <c:v>-7.0049715902200607</c:v>
                </c:pt>
                <c:pt idx="92">
                  <c:v>-6.0694601341064915</c:v>
                </c:pt>
                <c:pt idx="93">
                  <c:v>-5.292449668935804</c:v>
                </c:pt>
                <c:pt idx="94">
                  <c:v>-4.6516281645642241</c:v>
                </c:pt>
                <c:pt idx="95">
                  <c:v>-4.125680830067493</c:v>
                </c:pt>
                <c:pt idx="96">
                  <c:v>-3.6953631084579235</c:v>
                </c:pt>
                <c:pt idx="97">
                  <c:v>-3.3440813742118305</c:v>
                </c:pt>
                <c:pt idx="98">
                  <c:v>-3.0576278458003525</c:v>
                </c:pt>
                <c:pt idx="99">
                  <c:v>-2.8244267342842493</c:v>
                </c:pt>
                <c:pt idx="100">
                  <c:v>-2.6345458441281697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err!$D$5:$D$105</c:f>
              <c:numCache>
                <c:formatCode>General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err!$R$5:$R$105</c:f>
              <c:numCache>
                <c:formatCode>General</c:formatCode>
                <c:ptCount val="101"/>
                <c:pt idx="0">
                  <c:v>9.8112488689401894E-2</c:v>
                </c:pt>
                <c:pt idx="1">
                  <c:v>9.6293051637738561E-2</c:v>
                </c:pt>
                <c:pt idx="2">
                  <c:v>9.4054201473817628E-2</c:v>
                </c:pt>
                <c:pt idx="3">
                  <c:v>9.1300689044194347E-2</c:v>
                </c:pt>
                <c:pt idx="4">
                  <c:v>8.7912512296919681E-2</c:v>
                </c:pt>
                <c:pt idx="5">
                  <c:v>8.3745114304728238E-2</c:v>
                </c:pt>
                <c:pt idx="6">
                  <c:v>7.8617303850568254E-2</c:v>
                </c:pt>
                <c:pt idx="7">
                  <c:v>7.2308285079780932E-2</c:v>
                </c:pt>
                <c:pt idx="8">
                  <c:v>6.4546766224758689E-2</c:v>
                </c:pt>
                <c:pt idx="9">
                  <c:v>5.4998088097722789E-2</c:v>
                </c:pt>
                <c:pt idx="10">
                  <c:v>4.3251352583501088E-2</c:v>
                </c:pt>
                <c:pt idx="11">
                  <c:v>2.8796736317346319E-2</c:v>
                </c:pt>
                <c:pt idx="12">
                  <c:v>1.1017224379645779E-2</c:v>
                </c:pt>
                <c:pt idx="13">
                  <c:v>-1.0863261437812313E-2</c:v>
                </c:pt>
                <c:pt idx="14">
                  <c:v>-3.7768499307210102E-2</c:v>
                </c:pt>
                <c:pt idx="15">
                  <c:v>-7.0881764121497479E-2</c:v>
                </c:pt>
                <c:pt idx="16">
                  <c:v>-0.11162081556256109</c:v>
                </c:pt>
                <c:pt idx="17">
                  <c:v>-0.16174005273194658</c:v>
                </c:pt>
                <c:pt idx="18">
                  <c:v>-0.22339792837923295</c:v>
                </c:pt>
                <c:pt idx="19">
                  <c:v>-0.29925363488640017</c:v>
                </c:pt>
                <c:pt idx="20">
                  <c:v>-0.39257455485602166</c:v>
                </c:pt>
                <c:pt idx="21">
                  <c:v>-0.50737823339555388</c:v>
                </c:pt>
                <c:pt idx="22">
                  <c:v>-0.64860302343681475</c:v>
                </c:pt>
                <c:pt idx="23">
                  <c:v>-0.82214745410142664</c:v>
                </c:pt>
                <c:pt idx="24">
                  <c:v>-1.0354775982991047</c:v>
                </c:pt>
                <c:pt idx="25">
                  <c:v>-1.297699765347587</c:v>
                </c:pt>
                <c:pt idx="26">
                  <c:v>-1.6198912917313868</c:v>
                </c:pt>
                <c:pt idx="27">
                  <c:v>-2.0155485858831121</c:v>
                </c:pt>
                <c:pt idx="28">
                  <c:v>-2.5010071963754261</c:v>
                </c:pt>
                <c:pt idx="29">
                  <c:v>-3.0960150487233329</c:v>
                </c:pt>
                <c:pt idx="30">
                  <c:v>-3.8237116126223589</c:v>
                </c:pt>
                <c:pt idx="31">
                  <c:v>-4.7112812114704701</c:v>
                </c:pt>
                <c:pt idx="32">
                  <c:v>-5.7892125940240025</c:v>
                </c:pt>
                <c:pt idx="33">
                  <c:v>-7.090033145884485</c:v>
                </c:pt>
                <c:pt idx="34">
                  <c:v>-8.6448705275794033</c:v>
                </c:pt>
                <c:pt idx="35">
                  <c:v>-10.476897606042462</c:v>
                </c:pt>
                <c:pt idx="36">
                  <c:v>-12.588891613188526</c:v>
                </c:pt>
                <c:pt idx="37">
                  <c:v>-14.948096735353587</c:v>
                </c:pt>
                <c:pt idx="38">
                  <c:v>-17.457700139773525</c:v>
                </c:pt>
                <c:pt idx="39">
                  <c:v>-19.938058260561057</c:v>
                </c:pt>
                <c:pt idx="40">
                  <c:v>-22.121750393969702</c:v>
                </c:pt>
                <c:pt idx="41">
                  <c:v>-23.688466091644727</c:v>
                </c:pt>
                <c:pt idx="42">
                  <c:v>-24.353883034273856</c:v>
                </c:pt>
                <c:pt idx="43">
                  <c:v>-23.98088727222358</c:v>
                </c:pt>
                <c:pt idx="44">
                  <c:v>-22.6388392598992</c:v>
                </c:pt>
                <c:pt idx="45">
                  <c:v>-20.575425604253912</c:v>
                </c:pt>
                <c:pt idx="46">
                  <c:v>-18.117273987756111</c:v>
                </c:pt>
                <c:pt idx="47">
                  <c:v>-15.564238029283404</c:v>
                </c:pt>
                <c:pt idx="48">
                  <c:v>-13.131126660175044</c:v>
                </c:pt>
                <c:pt idx="49">
                  <c:v>-10.945870108874303</c:v>
                </c:pt>
                <c:pt idx="50">
                  <c:v>-9.0622346026833167</c:v>
                </c:pt>
                <c:pt idx="51">
                  <c:v>-7.4855524305412882</c:v>
                </c:pt>
                <c:pt idx="52">
                  <c:v>-6.1954291585811045</c:v>
                </c:pt>
                <c:pt idx="53">
                  <c:v>-5.1571721584122177</c:v>
                </c:pt>
                <c:pt idx="54">
                  <c:v>-4.3300507643949562</c:v>
                </c:pt>
                <c:pt idx="55">
                  <c:v>-3.6728831178763759</c:v>
                </c:pt>
                <c:pt idx="56">
                  <c:v>-3.1481567763902225</c:v>
                </c:pt>
                <c:pt idx="57">
                  <c:v>-2.7272995842363468</c:v>
                </c:pt>
                <c:pt idx="58">
                  <c:v>-2.3931592795532515</c:v>
                </c:pt>
                <c:pt idx="59">
                  <c:v>-2.1396350212606201</c:v>
                </c:pt>
                <c:pt idx="60">
                  <c:v>-1.9685890907704036</c:v>
                </c:pt>
                <c:pt idx="61">
                  <c:v>-1.8842454260986956</c:v>
                </c:pt>
                <c:pt idx="62">
                  <c:v>-1.8900634458280563</c:v>
                </c:pt>
                <c:pt idx="63">
                  <c:v>-1.9857211890940032</c:v>
                </c:pt>
                <c:pt idx="64">
                  <c:v>-2.1656912755200066</c:v>
                </c:pt>
                <c:pt idx="65">
                  <c:v>-2.4176145247423371</c:v>
                </c:pt>
                <c:pt idx="66">
                  <c:v>-2.7216214969042145</c:v>
                </c:pt>
                <c:pt idx="67">
                  <c:v>-3.0529825495977891</c:v>
                </c:pt>
                <c:pt idx="68">
                  <c:v>-3.3886761635959317</c:v>
                </c:pt>
                <c:pt idx="69">
                  <c:v>-3.7185815701983174</c:v>
                </c:pt>
                <c:pt idx="70">
                  <c:v>-4.0537010307569723</c:v>
                </c:pt>
                <c:pt idx="71">
                  <c:v>-4.427620084504106</c:v>
                </c:pt>
                <c:pt idx="72">
                  <c:v>-4.8878221015971883</c:v>
                </c:pt>
                <c:pt idx="73">
                  <c:v>-5.4845843629367259</c:v>
                </c:pt>
                <c:pt idx="74">
                  <c:v>-6.2606997932628428</c:v>
                </c:pt>
                <c:pt idx="75">
                  <c:v>-7.2442069198211341</c:v>
                </c:pt>
                <c:pt idx="76">
                  <c:v>-8.4415348162789794</c:v>
                </c:pt>
                <c:pt idx="77">
                  <c:v>-9.8274839928553952</c:v>
                </c:pt>
                <c:pt idx="78">
                  <c:v>-11.329805513736774</c:v>
                </c:pt>
                <c:pt idx="79">
                  <c:v>-12.818791828038707</c:v>
                </c:pt>
                <c:pt idx="80">
                  <c:v>-14.108628394345351</c:v>
                </c:pt>
                <c:pt idx="81">
                  <c:v>-14.981673800089942</c:v>
                </c:pt>
                <c:pt idx="82">
                  <c:v>-15.254205129968275</c:v>
                </c:pt>
                <c:pt idx="83">
                  <c:v>-14.847081330776625</c:v>
                </c:pt>
                <c:pt idx="84">
                  <c:v>-13.819948030805035</c:v>
                </c:pt>
                <c:pt idx="85">
                  <c:v>-12.345902830699478</c:v>
                </c:pt>
                <c:pt idx="86">
                  <c:v>-10.637469168913764</c:v>
                </c:pt>
                <c:pt idx="87">
                  <c:v>-8.8854742776600943</c:v>
                </c:pt>
                <c:pt idx="88">
                  <c:v>-7.2236106894448273</c:v>
                </c:pt>
                <c:pt idx="89">
                  <c:v>-5.7269311470336053</c:v>
                </c:pt>
                <c:pt idx="90">
                  <c:v>-4.4245237574715137</c:v>
                </c:pt>
                <c:pt idx="91">
                  <c:v>-3.3170284097799381</c:v>
                </c:pt>
                <c:pt idx="92">
                  <c:v>-2.3897398658935076</c:v>
                </c:pt>
                <c:pt idx="93">
                  <c:v>-1.6211503310641953</c:v>
                </c:pt>
                <c:pt idx="94">
                  <c:v>-0.98837183543577534</c:v>
                </c:pt>
                <c:pt idx="95">
                  <c:v>-0.46971916993250629</c:v>
                </c:pt>
                <c:pt idx="96">
                  <c:v>-4.5836891542076597E-2</c:v>
                </c:pt>
                <c:pt idx="97">
                  <c:v>0.2998813742118307</c:v>
                </c:pt>
                <c:pt idx="98">
                  <c:v>0.58162784580035276</c:v>
                </c:pt>
                <c:pt idx="99">
                  <c:v>0.81082673428424967</c:v>
                </c:pt>
                <c:pt idx="100">
                  <c:v>0.99736584412816975</c:v>
                </c:pt>
              </c:numCache>
            </c:numRef>
          </c:yVal>
          <c:smooth val="0"/>
        </c:ser>
        <c:ser>
          <c:idx val="2"/>
          <c:order val="2"/>
          <c:spPr>
            <a:ln>
              <a:noFill/>
            </a:ln>
          </c:spPr>
          <c:marker>
            <c:symbol val="square"/>
            <c:size val="2"/>
            <c:spPr>
              <a:solidFill>
                <a:schemeClr val="tx1"/>
              </a:solidFill>
            </c:spPr>
          </c:marker>
          <c:xVal>
            <c:numRef>
              <c:f>err!$D$5:$D$105</c:f>
              <c:numCache>
                <c:formatCode>General</c:formatCode>
                <c:ptCount val="101"/>
                <c:pt idx="0">
                  <c:v>6</c:v>
                </c:pt>
                <c:pt idx="1">
                  <c:v>5.9099999913635388</c:v>
                </c:pt>
                <c:pt idx="2">
                  <c:v>5.8199999684431036</c:v>
                </c:pt>
                <c:pt idx="3">
                  <c:v>5.7300000029353555</c:v>
                </c:pt>
                <c:pt idx="4">
                  <c:v>5.639999967923897</c:v>
                </c:pt>
                <c:pt idx="5">
                  <c:v>5.5500000131781917</c:v>
                </c:pt>
                <c:pt idx="6">
                  <c:v>5.4600000748221209</c:v>
                </c:pt>
                <c:pt idx="7">
                  <c:v>5.3700000342140388</c:v>
                </c:pt>
                <c:pt idx="8">
                  <c:v>5.2800000642820892</c:v>
                </c:pt>
                <c:pt idx="9">
                  <c:v>5.190000106858478</c:v>
                </c:pt>
                <c:pt idx="10">
                  <c:v>5.0999998579423673</c:v>
                </c:pt>
                <c:pt idx="11">
                  <c:v>5.0100000032761152</c:v>
                </c:pt>
                <c:pt idx="12">
                  <c:v>4.9200000150883589</c:v>
                </c:pt>
                <c:pt idx="13">
                  <c:v>4.8300000158074186</c:v>
                </c:pt>
                <c:pt idx="14">
                  <c:v>4.740000020659954</c:v>
                </c:pt>
                <c:pt idx="15">
                  <c:v>4.6500000076313377</c:v>
                </c:pt>
                <c:pt idx="16">
                  <c:v>4.5600000541015735</c:v>
                </c:pt>
                <c:pt idx="17">
                  <c:v>4.4699999666441936</c:v>
                </c:pt>
                <c:pt idx="18">
                  <c:v>4.3800000146610412</c:v>
                </c:pt>
                <c:pt idx="19">
                  <c:v>4.2900000891470293</c:v>
                </c:pt>
                <c:pt idx="20">
                  <c:v>4.1999999472615537</c:v>
                </c:pt>
                <c:pt idx="21">
                  <c:v>4.1100001511331126</c:v>
                </c:pt>
                <c:pt idx="22">
                  <c:v>4.0200001874449498</c:v>
                </c:pt>
                <c:pt idx="23">
                  <c:v>3.9299999805071786</c:v>
                </c:pt>
                <c:pt idx="24">
                  <c:v>3.8400000182555361</c:v>
                </c:pt>
                <c:pt idx="25">
                  <c:v>3.7499999805455699</c:v>
                </c:pt>
                <c:pt idx="26">
                  <c:v>3.6600000098672476</c:v>
                </c:pt>
                <c:pt idx="27">
                  <c:v>3.569999965987769</c:v>
                </c:pt>
                <c:pt idx="28">
                  <c:v>3.4800000402085423</c:v>
                </c:pt>
                <c:pt idx="29">
                  <c:v>3.3900000149172578</c:v>
                </c:pt>
                <c:pt idx="30">
                  <c:v>3.2999999314429704</c:v>
                </c:pt>
                <c:pt idx="31">
                  <c:v>3.2099999739288543</c:v>
                </c:pt>
                <c:pt idx="32">
                  <c:v>3.1200000861315518</c:v>
                </c:pt>
                <c:pt idx="33">
                  <c:v>3.0299998762849851</c:v>
                </c:pt>
                <c:pt idx="34">
                  <c:v>2.9400000050082675</c:v>
                </c:pt>
                <c:pt idx="35">
                  <c:v>2.8500000095796638</c:v>
                </c:pt>
                <c:pt idx="36">
                  <c:v>2.7599999718210002</c:v>
                </c:pt>
                <c:pt idx="37">
                  <c:v>2.6699999616646228</c:v>
                </c:pt>
                <c:pt idx="38">
                  <c:v>2.5800000042030629</c:v>
                </c:pt>
                <c:pt idx="39">
                  <c:v>2.4899999392167245</c:v>
                </c:pt>
                <c:pt idx="40">
                  <c:v>2.3999999253938222</c:v>
                </c:pt>
                <c:pt idx="41">
                  <c:v>2.310000011769247</c:v>
                </c:pt>
                <c:pt idx="42">
                  <c:v>2.2200000242225069</c:v>
                </c:pt>
                <c:pt idx="43">
                  <c:v>2.130000037799257</c:v>
                </c:pt>
                <c:pt idx="44">
                  <c:v>2.0399999223113503</c:v>
                </c:pt>
                <c:pt idx="45">
                  <c:v>1.9499999814179432</c:v>
                </c:pt>
                <c:pt idx="46">
                  <c:v>1.860000023934774</c:v>
                </c:pt>
                <c:pt idx="47">
                  <c:v>1.7700000329269416</c:v>
                </c:pt>
                <c:pt idx="48">
                  <c:v>1.680000006966206</c:v>
                </c:pt>
                <c:pt idx="49">
                  <c:v>1.5899999497724899</c:v>
                </c:pt>
                <c:pt idx="50">
                  <c:v>1.5000000466711041</c:v>
                </c:pt>
                <c:pt idx="51">
                  <c:v>1.4100000367034058</c:v>
                </c:pt>
                <c:pt idx="52">
                  <c:v>1.3199999727998399</c:v>
                </c:pt>
                <c:pt idx="53">
                  <c:v>1.2300000888764877</c:v>
                </c:pt>
                <c:pt idx="54">
                  <c:v>1.1399999167510186</c:v>
                </c:pt>
                <c:pt idx="55">
                  <c:v>1.0499998241554094</c:v>
                </c:pt>
                <c:pt idx="56">
                  <c:v>0.9599999812589346</c:v>
                </c:pt>
                <c:pt idx="57">
                  <c:v>0.86999997580397515</c:v>
                </c:pt>
                <c:pt idx="58">
                  <c:v>0.78000001003689867</c:v>
                </c:pt>
                <c:pt idx="59">
                  <c:v>0.68999998282569774</c:v>
                </c:pt>
                <c:pt idx="60">
                  <c:v>0.60000003212314201</c:v>
                </c:pt>
                <c:pt idx="61">
                  <c:v>0.51000005780466684</c:v>
                </c:pt>
                <c:pt idx="62">
                  <c:v>0.42000000133818721</c:v>
                </c:pt>
                <c:pt idx="63">
                  <c:v>0.32999998181898238</c:v>
                </c:pt>
                <c:pt idx="64">
                  <c:v>0.24000004279730813</c:v>
                </c:pt>
                <c:pt idx="65">
                  <c:v>0.15000014000887543</c:v>
                </c:pt>
                <c:pt idx="66">
                  <c:v>6.0000143170552259E-2</c:v>
                </c:pt>
                <c:pt idx="67">
                  <c:v>-3.0000000370883715E-2</c:v>
                </c:pt>
                <c:pt idx="68">
                  <c:v>-0.11999998570391762</c:v>
                </c:pt>
                <c:pt idx="69">
                  <c:v>-0.21000000131112226</c:v>
                </c:pt>
                <c:pt idx="70">
                  <c:v>-0.30000002913908869</c:v>
                </c:pt>
                <c:pt idx="71">
                  <c:v>-0.389999976337708</c:v>
                </c:pt>
                <c:pt idx="72">
                  <c:v>-0.48000002817545817</c:v>
                </c:pt>
                <c:pt idx="73">
                  <c:v>-0.56999996836249145</c:v>
                </c:pt>
                <c:pt idx="74">
                  <c:v>-0.65999992534990171</c:v>
                </c:pt>
                <c:pt idx="75">
                  <c:v>-0.75000010014042839</c:v>
                </c:pt>
                <c:pt idx="76">
                  <c:v>-0.83999993111869975</c:v>
                </c:pt>
                <c:pt idx="77">
                  <c:v>-0.9299998354858523</c:v>
                </c:pt>
                <c:pt idx="78">
                  <c:v>-1.0199999936430781</c:v>
                </c:pt>
                <c:pt idx="79">
                  <c:v>-1.110000009303415</c:v>
                </c:pt>
                <c:pt idx="80">
                  <c:v>-1.2000000306161793</c:v>
                </c:pt>
                <c:pt idx="81">
                  <c:v>-1.2899999864437799</c:v>
                </c:pt>
                <c:pt idx="82">
                  <c:v>-1.3799999827793974</c:v>
                </c:pt>
                <c:pt idx="83">
                  <c:v>-1.469999943783888</c:v>
                </c:pt>
                <c:pt idx="84">
                  <c:v>-1.5599999532215352</c:v>
                </c:pt>
                <c:pt idx="85">
                  <c:v>-1.6500000268811805</c:v>
                </c:pt>
                <c:pt idx="86">
                  <c:v>-1.7399999662554968</c:v>
                </c:pt>
                <c:pt idx="87">
                  <c:v>-1.8300001139736168</c:v>
                </c:pt>
                <c:pt idx="88">
                  <c:v>-1.9200001569970573</c:v>
                </c:pt>
                <c:pt idx="89">
                  <c:v>-2.0100000093129826</c:v>
                </c:pt>
                <c:pt idx="90">
                  <c:v>-2.1000000189853054</c:v>
                </c:pt>
                <c:pt idx="91">
                  <c:v>-2.1900000195299438</c:v>
                </c:pt>
                <c:pt idx="92">
                  <c:v>-2.2799999671054527</c:v>
                </c:pt>
                <c:pt idx="93">
                  <c:v>-2.3700000191416319</c:v>
                </c:pt>
                <c:pt idx="94">
                  <c:v>-2.4599999379408604</c:v>
                </c:pt>
                <c:pt idx="95">
                  <c:v>-2.5499999894082994</c:v>
                </c:pt>
                <c:pt idx="96">
                  <c:v>-2.6399999341729634</c:v>
                </c:pt>
                <c:pt idx="97">
                  <c:v>-2.7300000318738742</c:v>
                </c:pt>
                <c:pt idx="98">
                  <c:v>-2.820000071285178</c:v>
                </c:pt>
                <c:pt idx="99">
                  <c:v>-2.9099999190949886</c:v>
                </c:pt>
                <c:pt idx="100">
                  <c:v>-3</c:v>
                </c:pt>
              </c:numCache>
            </c:numRef>
          </c:xVal>
          <c:yVal>
            <c:numRef>
              <c:f>err!$C$5:$C$105</c:f>
              <c:numCache>
                <c:formatCode>General</c:formatCode>
                <c:ptCount val="101"/>
                <c:pt idx="0">
                  <c:v>3.9153329743973633E-2</c:v>
                </c:pt>
                <c:pt idx="1">
                  <c:v>-6.5363736883457563E-2</c:v>
                </c:pt>
                <c:pt idx="2">
                  <c:v>-6.5735655477112159E-2</c:v>
                </c:pt>
                <c:pt idx="3">
                  <c:v>1.2045403945753817E-2</c:v>
                </c:pt>
                <c:pt idx="4">
                  <c:v>-4.2581265892619263E-2</c:v>
                </c:pt>
                <c:pt idx="5">
                  <c:v>-3.7451902390112202E-2</c:v>
                </c:pt>
                <c:pt idx="6">
                  <c:v>-7.754676819658507E-2</c:v>
                </c:pt>
                <c:pt idx="7">
                  <c:v>-6.5988934997207344E-2</c:v>
                </c:pt>
                <c:pt idx="8">
                  <c:v>6.6477013471657465E-3</c:v>
                </c:pt>
                <c:pt idx="9">
                  <c:v>-7.2440579776642255E-2</c:v>
                </c:pt>
                <c:pt idx="10">
                  <c:v>2.1447092714562369E-2</c:v>
                </c:pt>
                <c:pt idx="11">
                  <c:v>-6.1054594600026046E-2</c:v>
                </c:pt>
                <c:pt idx="12">
                  <c:v>-6.5297096967208965E-2</c:v>
                </c:pt>
                <c:pt idx="13">
                  <c:v>-0.1418745139487648</c:v>
                </c:pt>
                <c:pt idx="14">
                  <c:v>-0.21780182254882907</c:v>
                </c:pt>
                <c:pt idx="15">
                  <c:v>-0.12953287429654156</c:v>
                </c:pt>
                <c:pt idx="16">
                  <c:v>-0.18642936387520051</c:v>
                </c:pt>
                <c:pt idx="17">
                  <c:v>-0.35866454418603155</c:v>
                </c:pt>
                <c:pt idx="18">
                  <c:v>-0.33663477622745153</c:v>
                </c:pt>
                <c:pt idx="19">
                  <c:v>-0.43480339270364116</c:v>
                </c:pt>
                <c:pt idx="20">
                  <c:v>-0.59527264246293343</c:v>
                </c:pt>
                <c:pt idx="21">
                  <c:v>-0.60007944047084771</c:v>
                </c:pt>
                <c:pt idx="22">
                  <c:v>-0.76277330335110427</c:v>
                </c:pt>
                <c:pt idx="23">
                  <c:v>-0.88126923935826873</c:v>
                </c:pt>
                <c:pt idx="24">
                  <c:v>-1.2025038345575827</c:v>
                </c:pt>
                <c:pt idx="25">
                  <c:v>-1.3945322443350836</c:v>
                </c:pt>
                <c:pt idx="26">
                  <c:v>-1.675722705408051</c:v>
                </c:pt>
                <c:pt idx="27">
                  <c:v>-2.1027845056887897</c:v>
                </c:pt>
                <c:pt idx="28">
                  <c:v>-2.7127275803142927</c:v>
                </c:pt>
                <c:pt idx="29">
                  <c:v>-3.3878517069214724</c:v>
                </c:pt>
                <c:pt idx="30">
                  <c:v>-3.896192569257396</c:v>
                </c:pt>
                <c:pt idx="31">
                  <c:v>-4.8412195485767731</c:v>
                </c:pt>
                <c:pt idx="32">
                  <c:v>-6.032136153097662</c:v>
                </c:pt>
                <c:pt idx="33">
                  <c:v>-7.408415834428804</c:v>
                </c:pt>
                <c:pt idx="34">
                  <c:v>-8.672157021499169</c:v>
                </c:pt>
                <c:pt idx="35">
                  <c:v>-10.70251819556449</c:v>
                </c:pt>
                <c:pt idx="36">
                  <c:v>-12.979306175500067</c:v>
                </c:pt>
                <c:pt idx="37">
                  <c:v>-15.208677265554906</c:v>
                </c:pt>
                <c:pt idx="38">
                  <c:v>-18.044689526405417</c:v>
                </c:pt>
                <c:pt idx="39">
                  <c:v>-20.094461083476663</c:v>
                </c:pt>
                <c:pt idx="40">
                  <c:v>-22.750107522995254</c:v>
                </c:pt>
                <c:pt idx="41">
                  <c:v>-24.126921178995065</c:v>
                </c:pt>
                <c:pt idx="42">
                  <c:v>-24.717522606978221</c:v>
                </c:pt>
                <c:pt idx="43">
                  <c:v>-24.793024850046564</c:v>
                </c:pt>
                <c:pt idx="44">
                  <c:v>-23.98787076383001</c:v>
                </c:pt>
                <c:pt idx="45">
                  <c:v>-22.740340510235168</c:v>
                </c:pt>
                <c:pt idx="46">
                  <c:v>-18.839053904969514</c:v>
                </c:pt>
                <c:pt idx="47">
                  <c:v>-16.176355075835541</c:v>
                </c:pt>
                <c:pt idx="48">
                  <c:v>-13.935560514113392</c:v>
                </c:pt>
                <c:pt idx="49">
                  <c:v>-12.286989989223443</c:v>
                </c:pt>
                <c:pt idx="50">
                  <c:v>-10.594071046389152</c:v>
                </c:pt>
                <c:pt idx="51">
                  <c:v>-8.6977043552333004</c:v>
                </c:pt>
                <c:pt idx="52">
                  <c:v>-7.3240776980168087</c:v>
                </c:pt>
                <c:pt idx="53">
                  <c:v>-6.3257459242918062</c:v>
                </c:pt>
                <c:pt idx="54">
                  <c:v>-4.6433362353772685</c:v>
                </c:pt>
                <c:pt idx="55">
                  <c:v>-4.6658115089245076</c:v>
                </c:pt>
                <c:pt idx="56">
                  <c:v>-4.645212888565406</c:v>
                </c:pt>
                <c:pt idx="57">
                  <c:v>-3.2937167487731784</c:v>
                </c:pt>
                <c:pt idx="58">
                  <c:v>-3.2893340704564702</c:v>
                </c:pt>
                <c:pt idx="59">
                  <c:v>-3.3986967053733781</c:v>
                </c:pt>
                <c:pt idx="60">
                  <c:v>-1.9467405816360261</c:v>
                </c:pt>
                <c:pt idx="61">
                  <c:v>-2.9115593577500434</c:v>
                </c:pt>
                <c:pt idx="62">
                  <c:v>-2.5436915358088954</c:v>
                </c:pt>
                <c:pt idx="63">
                  <c:v>-4.4333229889312644</c:v>
                </c:pt>
                <c:pt idx="64">
                  <c:v>-3.2628810940677826</c:v>
                </c:pt>
                <c:pt idx="65">
                  <c:v>-3.4293537933302431</c:v>
                </c:pt>
                <c:pt idx="66">
                  <c:v>-3.8731603319340531</c:v>
                </c:pt>
                <c:pt idx="67">
                  <c:v>-3.7285293756094706</c:v>
                </c:pt>
                <c:pt idx="68">
                  <c:v>-3.6882137555550001</c:v>
                </c:pt>
                <c:pt idx="69">
                  <c:v>-4.6339617921607017</c:v>
                </c:pt>
                <c:pt idx="70">
                  <c:v>-5.1246325674195541</c:v>
                </c:pt>
                <c:pt idx="71">
                  <c:v>-6.3809849441959408</c:v>
                </c:pt>
                <c:pt idx="72">
                  <c:v>-6.3912878840810734</c:v>
                </c:pt>
                <c:pt idx="73">
                  <c:v>-7.5869605268087295</c:v>
                </c:pt>
                <c:pt idx="74">
                  <c:v>-6.7404295920627657</c:v>
                </c:pt>
                <c:pt idx="75">
                  <c:v>-8.7266289147592122</c:v>
                </c:pt>
                <c:pt idx="76">
                  <c:v>-10.709423103875165</c:v>
                </c:pt>
                <c:pt idx="77">
                  <c:v>-12.101662246658773</c:v>
                </c:pt>
                <c:pt idx="78">
                  <c:v>-12.389898809356499</c:v>
                </c:pt>
                <c:pt idx="79">
                  <c:v>-14.593825149194847</c:v>
                </c:pt>
                <c:pt idx="80">
                  <c:v>-16.71774509342108</c:v>
                </c:pt>
                <c:pt idx="81">
                  <c:v>-16.223759640782681</c:v>
                </c:pt>
                <c:pt idx="82">
                  <c:v>-15.473705676714786</c:v>
                </c:pt>
                <c:pt idx="83">
                  <c:v>-17.015426161210751</c:v>
                </c:pt>
                <c:pt idx="84">
                  <c:v>-14.262853015695073</c:v>
                </c:pt>
                <c:pt idx="85">
                  <c:v>-14.998751268947185</c:v>
                </c:pt>
                <c:pt idx="86">
                  <c:v>-11.623835846411296</c:v>
                </c:pt>
                <c:pt idx="87">
                  <c:v>-9.2113487967229162</c:v>
                </c:pt>
                <c:pt idx="88">
                  <c:v>-8.1662430382536488</c:v>
                </c:pt>
                <c:pt idx="89">
                  <c:v>-9.0327269937998089</c:v>
                </c:pt>
                <c:pt idx="90">
                  <c:v>-6.13304157592792</c:v>
                </c:pt>
                <c:pt idx="91">
                  <c:v>-6.6323673164162553</c:v>
                </c:pt>
                <c:pt idx="92">
                  <c:v>-4.8250069262812039</c:v>
                </c:pt>
                <c:pt idx="93">
                  <c:v>-3.2084226879132389</c:v>
                </c:pt>
                <c:pt idx="94">
                  <c:v>-1.8439578920489033</c:v>
                </c:pt>
                <c:pt idx="95">
                  <c:v>-1.7843591455897965</c:v>
                </c:pt>
                <c:pt idx="96">
                  <c:v>-3.2346318977977875</c:v>
                </c:pt>
                <c:pt idx="97">
                  <c:v>-1.0424352674145834</c:v>
                </c:pt>
                <c:pt idx="98">
                  <c:v>-0.80317389304731046</c:v>
                </c:pt>
                <c:pt idx="99">
                  <c:v>-1.1073048895916857</c:v>
                </c:pt>
                <c:pt idx="100">
                  <c:v>-0.83050192610422002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86176"/>
        <c:axId val="100341248"/>
      </c:scatterChart>
      <c:valAx>
        <c:axId val="4278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0341248"/>
        <c:crosses val="autoZero"/>
        <c:crossBetween val="midCat"/>
      </c:valAx>
      <c:valAx>
        <c:axId val="100341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786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emf"/><Relationship Id="rId13" Type="http://schemas.openxmlformats.org/officeDocument/2006/relationships/image" Target="../media/image17.emf"/><Relationship Id="rId3" Type="http://schemas.openxmlformats.org/officeDocument/2006/relationships/image" Target="../media/image7.emf"/><Relationship Id="rId7" Type="http://schemas.openxmlformats.org/officeDocument/2006/relationships/image" Target="../media/image11.emf"/><Relationship Id="rId12" Type="http://schemas.openxmlformats.org/officeDocument/2006/relationships/image" Target="../media/image16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0.emf"/><Relationship Id="rId11" Type="http://schemas.openxmlformats.org/officeDocument/2006/relationships/image" Target="../media/image15.emf"/><Relationship Id="rId5" Type="http://schemas.openxmlformats.org/officeDocument/2006/relationships/image" Target="../media/image9.emf"/><Relationship Id="rId10" Type="http://schemas.openxmlformats.org/officeDocument/2006/relationships/image" Target="../media/image14.emf"/><Relationship Id="rId4" Type="http://schemas.openxmlformats.org/officeDocument/2006/relationships/image" Target="../media/image8.emf"/><Relationship Id="rId9" Type="http://schemas.openxmlformats.org/officeDocument/2006/relationships/image" Target="../media/image13.emf"/><Relationship Id="rId14" Type="http://schemas.openxmlformats.org/officeDocument/2006/relationships/image" Target="../media/image18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10</xdr:col>
      <xdr:colOff>152400</xdr:colOff>
      <xdr:row>21</xdr:row>
      <xdr:rowOff>106680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65760"/>
          <a:ext cx="3810000" cy="3581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10</xdr:col>
      <xdr:colOff>152400</xdr:colOff>
      <xdr:row>44</xdr:row>
      <xdr:rowOff>15240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206240"/>
          <a:ext cx="3810000" cy="385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45</xdr:row>
      <xdr:rowOff>0</xdr:rowOff>
    </xdr:from>
    <xdr:to>
      <xdr:col>11</xdr:col>
      <xdr:colOff>76200</xdr:colOff>
      <xdr:row>67</xdr:row>
      <xdr:rowOff>106680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229600"/>
          <a:ext cx="4343400" cy="4130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76200</xdr:colOff>
      <xdr:row>44</xdr:row>
      <xdr:rowOff>144780</xdr:rowOff>
    </xdr:from>
    <xdr:to>
      <xdr:col>21</xdr:col>
      <xdr:colOff>152400</xdr:colOff>
      <xdr:row>67</xdr:row>
      <xdr:rowOff>68580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600" y="8191500"/>
          <a:ext cx="4343400" cy="4130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23</xdr:row>
      <xdr:rowOff>0</xdr:rowOff>
    </xdr:from>
    <xdr:to>
      <xdr:col>20</xdr:col>
      <xdr:colOff>152400</xdr:colOff>
      <xdr:row>44</xdr:row>
      <xdr:rowOff>15240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4206240"/>
          <a:ext cx="3810000" cy="385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20</xdr:col>
      <xdr:colOff>152400</xdr:colOff>
      <xdr:row>21</xdr:row>
      <xdr:rowOff>106680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365760"/>
          <a:ext cx="3810000" cy="3581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243021</xdr:colOff>
      <xdr:row>18</xdr:row>
      <xdr:rowOff>65928</xdr:rowOff>
    </xdr:from>
    <xdr:to>
      <xdr:col>23</xdr:col>
      <xdr:colOff>394446</xdr:colOff>
      <xdr:row>48</xdr:row>
      <xdr:rowOff>98612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239806</xdr:colOff>
      <xdr:row>9</xdr:row>
      <xdr:rowOff>34065</xdr:rowOff>
    </xdr:from>
    <xdr:to>
      <xdr:col>32</xdr:col>
      <xdr:colOff>331246</xdr:colOff>
      <xdr:row>23</xdr:row>
      <xdr:rowOff>166295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108</xdr:row>
      <xdr:rowOff>0</xdr:rowOff>
    </xdr:from>
    <xdr:to>
      <xdr:col>6</xdr:col>
      <xdr:colOff>152400</xdr:colOff>
      <xdr:row>129</xdr:row>
      <xdr:rowOff>7620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819620"/>
          <a:ext cx="3810000" cy="385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232</xdr:row>
      <xdr:rowOff>143434</xdr:rowOff>
    </xdr:from>
    <xdr:to>
      <xdr:col>5</xdr:col>
      <xdr:colOff>412376</xdr:colOff>
      <xdr:row>251</xdr:row>
      <xdr:rowOff>131671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838281"/>
          <a:ext cx="3460376" cy="339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53788</xdr:colOff>
      <xdr:row>252</xdr:row>
      <xdr:rowOff>15</xdr:rowOff>
    </xdr:from>
    <xdr:to>
      <xdr:col>5</xdr:col>
      <xdr:colOff>510988</xdr:colOff>
      <xdr:row>271</xdr:row>
      <xdr:rowOff>32226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88" y="45280744"/>
          <a:ext cx="3505200" cy="3438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107</xdr:row>
      <xdr:rowOff>179288</xdr:rowOff>
    </xdr:from>
    <xdr:to>
      <xdr:col>12</xdr:col>
      <xdr:colOff>152400</xdr:colOff>
      <xdr:row>129</xdr:row>
      <xdr:rowOff>8959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19444441"/>
          <a:ext cx="3810000" cy="37831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412370</xdr:colOff>
      <xdr:row>233</xdr:row>
      <xdr:rowOff>8959</xdr:rowOff>
    </xdr:from>
    <xdr:to>
      <xdr:col>11</xdr:col>
      <xdr:colOff>134471</xdr:colOff>
      <xdr:row>251</xdr:row>
      <xdr:rowOff>97344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0370" y="41883100"/>
          <a:ext cx="3379701" cy="3315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484089</xdr:colOff>
      <xdr:row>251</xdr:row>
      <xdr:rowOff>161376</xdr:rowOff>
    </xdr:from>
    <xdr:to>
      <xdr:col>11</xdr:col>
      <xdr:colOff>335406</xdr:colOff>
      <xdr:row>271</xdr:row>
      <xdr:rowOff>17941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2089" y="45262811"/>
          <a:ext cx="3508917" cy="34424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108</xdr:row>
      <xdr:rowOff>0</xdr:rowOff>
    </xdr:from>
    <xdr:to>
      <xdr:col>19</xdr:col>
      <xdr:colOff>152400</xdr:colOff>
      <xdr:row>129</xdr:row>
      <xdr:rowOff>7620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9819620"/>
          <a:ext cx="3810000" cy="385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232</xdr:row>
      <xdr:rowOff>134463</xdr:rowOff>
    </xdr:from>
    <xdr:to>
      <xdr:col>17</xdr:col>
      <xdr:colOff>548640</xdr:colOff>
      <xdr:row>252</xdr:row>
      <xdr:rowOff>77090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41829310"/>
          <a:ext cx="3596640" cy="35285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252</xdr:row>
      <xdr:rowOff>0</xdr:rowOff>
    </xdr:from>
    <xdr:to>
      <xdr:col>17</xdr:col>
      <xdr:colOff>548640</xdr:colOff>
      <xdr:row>271</xdr:row>
      <xdr:rowOff>121921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46169580"/>
          <a:ext cx="3596640" cy="3596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25</xdr:col>
      <xdr:colOff>152400</xdr:colOff>
      <xdr:row>129</xdr:row>
      <xdr:rowOff>7620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0" y="19819620"/>
          <a:ext cx="3810000" cy="385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591650</xdr:colOff>
      <xdr:row>232</xdr:row>
      <xdr:rowOff>116533</xdr:rowOff>
    </xdr:from>
    <xdr:to>
      <xdr:col>23</xdr:col>
      <xdr:colOff>530690</xdr:colOff>
      <xdr:row>252</xdr:row>
      <xdr:rowOff>59160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64450" y="41811380"/>
          <a:ext cx="3596640" cy="35285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573740</xdr:colOff>
      <xdr:row>251</xdr:row>
      <xdr:rowOff>125499</xdr:rowOff>
    </xdr:from>
    <xdr:to>
      <xdr:col>23</xdr:col>
      <xdr:colOff>512780</xdr:colOff>
      <xdr:row>271</xdr:row>
      <xdr:rowOff>68125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46540" y="45226934"/>
          <a:ext cx="3596640" cy="35285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312420</xdr:colOff>
      <xdr:row>7</xdr:row>
      <xdr:rowOff>133350</xdr:rowOff>
    </xdr:from>
    <xdr:to>
      <xdr:col>8</xdr:col>
      <xdr:colOff>617220</xdr:colOff>
      <xdr:row>22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289560</xdr:colOff>
      <xdr:row>14</xdr:row>
      <xdr:rowOff>72390</xdr:rowOff>
    </xdr:from>
    <xdr:to>
      <xdr:col>12</xdr:col>
      <xdr:colOff>426720</xdr:colOff>
      <xdr:row>29</xdr:row>
      <xdr:rowOff>72390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7620</xdr:colOff>
      <xdr:row>22</xdr:row>
      <xdr:rowOff>19050</xdr:rowOff>
    </xdr:from>
    <xdr:to>
      <xdr:col>12</xdr:col>
      <xdr:colOff>144780</xdr:colOff>
      <xdr:row>37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152400</xdr:colOff>
      <xdr:row>21</xdr:row>
      <xdr:rowOff>106680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5760"/>
          <a:ext cx="3810000" cy="3581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tabSelected="1" workbookViewId="0"/>
  </sheetViews>
  <sheetFormatPr defaultRowHeight="14.4" x14ac:dyDescent="0.3"/>
  <sheetData>
    <row r="1" spans="1:14" x14ac:dyDescent="0.3">
      <c r="A1" t="s">
        <v>45</v>
      </c>
    </row>
    <row r="2" spans="1:14" x14ac:dyDescent="0.3">
      <c r="A2" t="s">
        <v>49</v>
      </c>
      <c r="L2" t="s">
        <v>50</v>
      </c>
    </row>
    <row r="3" spans="1:14" x14ac:dyDescent="0.3">
      <c r="A3" t="s">
        <v>46</v>
      </c>
      <c r="B3" t="s">
        <v>47</v>
      </c>
      <c r="C3" t="s">
        <v>48</v>
      </c>
      <c r="L3" t="s">
        <v>46</v>
      </c>
      <c r="M3" t="s">
        <v>47</v>
      </c>
      <c r="N3" t="s">
        <v>48</v>
      </c>
    </row>
    <row r="4" spans="1:14" x14ac:dyDescent="0.3">
      <c r="A4">
        <v>1000000</v>
      </c>
      <c r="B4">
        <v>4.9888641468714923</v>
      </c>
      <c r="C4">
        <v>3.9153329743973633E-2</v>
      </c>
      <c r="L4">
        <v>1000000</v>
      </c>
      <c r="M4">
        <v>4.9364689529102179</v>
      </c>
      <c r="N4">
        <v>6.7577653971645238E-2</v>
      </c>
    </row>
    <row r="5" spans="1:14" x14ac:dyDescent="0.3">
      <c r="A5">
        <v>812830.5</v>
      </c>
      <c r="B5">
        <v>4.9773022523186228</v>
      </c>
      <c r="C5">
        <v>-6.5363736883457563E-2</v>
      </c>
      <c r="L5">
        <v>812830.5</v>
      </c>
      <c r="M5">
        <v>4.935293999442365</v>
      </c>
      <c r="N5">
        <v>-9.1641085180756449E-2</v>
      </c>
    </row>
    <row r="6" spans="1:14" x14ac:dyDescent="0.3">
      <c r="A6">
        <v>660693.4</v>
      </c>
      <c r="B6">
        <v>4.9411434146168176</v>
      </c>
      <c r="C6">
        <v>-6.5735655477112159E-2</v>
      </c>
      <c r="L6">
        <v>660693.4</v>
      </c>
      <c r="M6">
        <v>4.9270003172568977</v>
      </c>
      <c r="N6">
        <v>1.0090342979656997E-3</v>
      </c>
    </row>
    <row r="7" spans="1:14" x14ac:dyDescent="0.3">
      <c r="A7">
        <v>537031.80000000005</v>
      </c>
      <c r="B7">
        <v>5.0521306446898961</v>
      </c>
      <c r="C7">
        <v>1.2045403945753817E-2</v>
      </c>
      <c r="L7">
        <v>537031.80000000005</v>
      </c>
      <c r="M7">
        <v>4.9884088310864172</v>
      </c>
      <c r="N7">
        <v>-2.331308118998579E-6</v>
      </c>
    </row>
    <row r="8" spans="1:14" x14ac:dyDescent="0.3">
      <c r="A8">
        <v>436515.8</v>
      </c>
      <c r="B8">
        <v>5.031910929010337</v>
      </c>
      <c r="C8">
        <v>-4.2581265892619263E-2</v>
      </c>
      <c r="L8">
        <v>436515.8</v>
      </c>
      <c r="M8">
        <v>4.9579003997496329</v>
      </c>
      <c r="N8">
        <v>-7.9107482610521834E-2</v>
      </c>
    </row>
    <row r="9" spans="1:14" x14ac:dyDescent="0.3">
      <c r="A9">
        <v>354813.4</v>
      </c>
      <c r="B9">
        <v>4.9871593264617786</v>
      </c>
      <c r="C9">
        <v>-3.7451902390112202E-2</v>
      </c>
      <c r="L9">
        <v>354813.4</v>
      </c>
      <c r="M9">
        <v>4.9866764319608592</v>
      </c>
      <c r="N9">
        <v>-4.188112236626039E-4</v>
      </c>
    </row>
    <row r="10" spans="1:14" x14ac:dyDescent="0.3">
      <c r="A10">
        <v>288403.20000000001</v>
      </c>
      <c r="B10">
        <v>4.9604669989616923</v>
      </c>
      <c r="C10">
        <v>-7.754676819658507E-2</v>
      </c>
      <c r="L10">
        <v>288403.20000000001</v>
      </c>
      <c r="M10">
        <v>4.9245588615531233</v>
      </c>
      <c r="N10">
        <v>-1.1576671713415081E-2</v>
      </c>
    </row>
    <row r="11" spans="1:14" x14ac:dyDescent="0.3">
      <c r="A11">
        <v>234422.9</v>
      </c>
      <c r="B11">
        <v>5.0458335379062191</v>
      </c>
      <c r="C11">
        <v>-6.5988934997207344E-2</v>
      </c>
      <c r="L11">
        <v>234422.9</v>
      </c>
      <c r="M11">
        <v>5.042637168537567</v>
      </c>
      <c r="N11">
        <v>2.5134138416902631E-2</v>
      </c>
    </row>
    <row r="12" spans="1:14" x14ac:dyDescent="0.3">
      <c r="A12">
        <v>190546.1</v>
      </c>
      <c r="B12">
        <v>5.0284738368850412</v>
      </c>
      <c r="C12">
        <v>6.6477013471657465E-3</v>
      </c>
      <c r="L12">
        <v>190546.1</v>
      </c>
      <c r="M12">
        <v>4.964086596787638</v>
      </c>
      <c r="N12">
        <v>-6.0961609452359962E-2</v>
      </c>
    </row>
    <row r="13" spans="1:14" x14ac:dyDescent="0.3">
      <c r="A13">
        <v>154881.70000000001</v>
      </c>
      <c r="B13">
        <v>4.8640987356364143</v>
      </c>
      <c r="C13">
        <v>-7.2440579776642255E-2</v>
      </c>
      <c r="L13">
        <v>154881.70000000001</v>
      </c>
      <c r="M13">
        <v>5.0230920981053053</v>
      </c>
      <c r="N13">
        <v>-0.15081092635546439</v>
      </c>
    </row>
    <row r="14" spans="1:14" x14ac:dyDescent="0.3">
      <c r="A14">
        <v>125892.5</v>
      </c>
      <c r="B14">
        <v>4.9669807357579678</v>
      </c>
      <c r="C14">
        <v>2.1447092714562369E-2</v>
      </c>
      <c r="L14">
        <v>125892.5</v>
      </c>
      <c r="M14">
        <v>5.0614031167404185</v>
      </c>
      <c r="N14">
        <v>-4.2823888307656252E-2</v>
      </c>
    </row>
    <row r="15" spans="1:14" x14ac:dyDescent="0.3">
      <c r="A15">
        <v>102329.3</v>
      </c>
      <c r="B15">
        <v>4.9991722992311018</v>
      </c>
      <c r="C15">
        <v>-6.1054594600026046E-2</v>
      </c>
      <c r="L15">
        <v>102329.3</v>
      </c>
      <c r="M15">
        <v>5.1091291158834586</v>
      </c>
      <c r="N15">
        <v>-0.14241931880235681</v>
      </c>
    </row>
    <row r="16" spans="1:14" x14ac:dyDescent="0.3">
      <c r="A16">
        <v>83176.38</v>
      </c>
      <c r="B16">
        <v>4.9758691894185683</v>
      </c>
      <c r="C16">
        <v>-6.5297096967208965E-2</v>
      </c>
      <c r="L16">
        <v>83176.38</v>
      </c>
      <c r="M16">
        <v>4.9927602317227917</v>
      </c>
      <c r="N16">
        <v>-0.13571270450526141</v>
      </c>
    </row>
    <row r="17" spans="1:14" x14ac:dyDescent="0.3">
      <c r="A17">
        <v>67608.3</v>
      </c>
      <c r="B17">
        <v>4.9406670151355074</v>
      </c>
      <c r="C17">
        <v>-0.1418745139487648</v>
      </c>
      <c r="L17">
        <v>67608.3</v>
      </c>
      <c r="M17">
        <v>4.9657100506609213</v>
      </c>
      <c r="N17">
        <v>-0.12265348435947562</v>
      </c>
    </row>
    <row r="18" spans="1:14" x14ac:dyDescent="0.3">
      <c r="A18">
        <v>54954.09</v>
      </c>
      <c r="B18">
        <v>4.9970202202585918</v>
      </c>
      <c r="C18">
        <v>-0.21780182254882907</v>
      </c>
      <c r="L18">
        <v>54954.09</v>
      </c>
      <c r="M18">
        <v>4.9516849462917074</v>
      </c>
      <c r="N18">
        <v>-0.21195687600606339</v>
      </c>
    </row>
    <row r="19" spans="1:14" x14ac:dyDescent="0.3">
      <c r="A19">
        <v>44668.36</v>
      </c>
      <c r="B19">
        <v>5.0148001518224792</v>
      </c>
      <c r="C19">
        <v>-0.12953287429654156</v>
      </c>
      <c r="L19">
        <v>44668.36</v>
      </c>
      <c r="M19">
        <v>4.9478261689834344</v>
      </c>
      <c r="N19">
        <v>-9.8313952410803179E-2</v>
      </c>
    </row>
    <row r="20" spans="1:14" x14ac:dyDescent="0.3">
      <c r="A20">
        <v>36307.81</v>
      </c>
      <c r="B20">
        <v>4.9090071622302061</v>
      </c>
      <c r="C20">
        <v>-0.18642936387520051</v>
      </c>
      <c r="L20">
        <v>36307.81</v>
      </c>
      <c r="M20">
        <v>5.0477139320608115</v>
      </c>
      <c r="N20">
        <v>-0.1513226643143443</v>
      </c>
    </row>
    <row r="21" spans="1:14" x14ac:dyDescent="0.3">
      <c r="A21">
        <v>29512.09</v>
      </c>
      <c r="B21">
        <v>4.967341892772005</v>
      </c>
      <c r="C21">
        <v>-0.35866454418603155</v>
      </c>
      <c r="L21">
        <v>29512.09</v>
      </c>
      <c r="M21">
        <v>4.9553714769141735</v>
      </c>
      <c r="N21">
        <v>-0.15701354482509544</v>
      </c>
    </row>
    <row r="22" spans="1:14" x14ac:dyDescent="0.3">
      <c r="A22">
        <v>23988.33</v>
      </c>
      <c r="B22">
        <v>5.0200358833090899</v>
      </c>
      <c r="C22">
        <v>-0.33663477622745153</v>
      </c>
      <c r="L22">
        <v>23988.33</v>
      </c>
      <c r="M22">
        <v>4.9748883228004228</v>
      </c>
      <c r="N22">
        <v>-0.24066994327391034</v>
      </c>
    </row>
    <row r="23" spans="1:14" x14ac:dyDescent="0.3">
      <c r="A23">
        <v>19498.45</v>
      </c>
      <c r="B23">
        <v>4.9972776675159922</v>
      </c>
      <c r="C23">
        <v>-0.43480339270364116</v>
      </c>
      <c r="L23">
        <v>19498.45</v>
      </c>
      <c r="M23">
        <v>4.97043387064915</v>
      </c>
      <c r="N23">
        <v>-0.37335957620744725</v>
      </c>
    </row>
    <row r="24" spans="1:14" x14ac:dyDescent="0.3">
      <c r="A24">
        <v>15848.93</v>
      </c>
      <c r="B24">
        <v>5.0715831085143508</v>
      </c>
      <c r="C24">
        <v>-0.59527264246293343</v>
      </c>
      <c r="L24">
        <v>15848.93</v>
      </c>
      <c r="M24">
        <v>4.9589139962826083</v>
      </c>
      <c r="N24">
        <v>-0.52477830315632745</v>
      </c>
    </row>
    <row r="25" spans="1:14" x14ac:dyDescent="0.3">
      <c r="A25">
        <v>12882.5</v>
      </c>
      <c r="B25">
        <v>4.9995550032245752</v>
      </c>
      <c r="C25">
        <v>-0.60007944047084771</v>
      </c>
      <c r="L25">
        <v>12882.5</v>
      </c>
      <c r="M25">
        <v>4.9869954009146547</v>
      </c>
      <c r="N25">
        <v>-0.64896537246296526</v>
      </c>
    </row>
    <row r="26" spans="1:14" x14ac:dyDescent="0.3">
      <c r="A26">
        <v>10471.290000000001</v>
      </c>
      <c r="B26">
        <v>4.9279850846864282</v>
      </c>
      <c r="C26">
        <v>-0.76277330335110427</v>
      </c>
      <c r="L26">
        <v>10471.290000000001</v>
      </c>
      <c r="M26">
        <v>5.0059342329399659</v>
      </c>
      <c r="N26">
        <v>-0.6478452990192175</v>
      </c>
    </row>
    <row r="27" spans="1:14" x14ac:dyDescent="0.3">
      <c r="A27">
        <v>8511.3799999999992</v>
      </c>
      <c r="B27">
        <v>5.0642484800492458</v>
      </c>
      <c r="C27">
        <v>-0.88126923935826873</v>
      </c>
      <c r="L27">
        <v>8511.3799999999992</v>
      </c>
      <c r="M27">
        <v>4.9422284496505018</v>
      </c>
      <c r="N27">
        <v>-0.93194016523578049</v>
      </c>
    </row>
    <row r="28" spans="1:14" x14ac:dyDescent="0.3">
      <c r="A28">
        <v>6918.31</v>
      </c>
      <c r="B28">
        <v>5.0263230916000667</v>
      </c>
      <c r="C28">
        <v>-1.2025038345575827</v>
      </c>
      <c r="L28">
        <v>6918.31</v>
      </c>
      <c r="M28">
        <v>4.9538948404399763</v>
      </c>
      <c r="N28">
        <v>-1.0422203982227889</v>
      </c>
    </row>
    <row r="29" spans="1:14" x14ac:dyDescent="0.3">
      <c r="A29">
        <v>5623.4129999999996</v>
      </c>
      <c r="B29">
        <v>5.0055443656774878</v>
      </c>
      <c r="C29">
        <v>-1.3945322443350836</v>
      </c>
      <c r="L29">
        <v>5623.4129999999996</v>
      </c>
      <c r="M29">
        <v>5.0236335379904995</v>
      </c>
      <c r="N29">
        <v>-1.3982259427984776</v>
      </c>
    </row>
    <row r="30" spans="1:14" x14ac:dyDescent="0.3">
      <c r="A30">
        <v>4570.8819999999996</v>
      </c>
      <c r="B30">
        <v>5.0651538832827994</v>
      </c>
      <c r="C30">
        <v>-1.675722705408051</v>
      </c>
      <c r="L30">
        <v>4570.8819999999996</v>
      </c>
      <c r="M30">
        <v>5.0767364882908153</v>
      </c>
      <c r="N30">
        <v>-1.7373855791248922</v>
      </c>
    </row>
    <row r="31" spans="1:14" x14ac:dyDescent="0.3">
      <c r="A31">
        <v>3715.3519999999999</v>
      </c>
      <c r="B31">
        <v>5.002009527621798</v>
      </c>
      <c r="C31">
        <v>-2.1027845056887897</v>
      </c>
      <c r="L31">
        <v>3715.3519999999999</v>
      </c>
      <c r="M31">
        <v>5.0270768091049867</v>
      </c>
      <c r="N31">
        <v>-2.0707690946433401</v>
      </c>
    </row>
    <row r="32" spans="1:14" x14ac:dyDescent="0.3">
      <c r="A32">
        <v>3019.9520000000002</v>
      </c>
      <c r="B32">
        <v>5.2138306669816492</v>
      </c>
      <c r="C32">
        <v>-2.7127275803142927</v>
      </c>
      <c r="L32">
        <v>3019.9520000000002</v>
      </c>
      <c r="M32">
        <v>5.2059792673039018</v>
      </c>
      <c r="N32">
        <v>-2.7149798729298871</v>
      </c>
    </row>
    <row r="33" spans="1:14" x14ac:dyDescent="0.3">
      <c r="A33">
        <v>2454.7089999999998</v>
      </c>
      <c r="B33">
        <v>5.2619198615322453</v>
      </c>
      <c r="C33">
        <v>-3.3878517069214724</v>
      </c>
      <c r="L33">
        <v>2454.7089999999998</v>
      </c>
      <c r="M33">
        <v>5.2430838168415299</v>
      </c>
      <c r="N33">
        <v>-3.3627432043803567</v>
      </c>
    </row>
    <row r="34" spans="1:14" x14ac:dyDescent="0.3">
      <c r="A34">
        <v>1995.2619999999999</v>
      </c>
      <c r="B34">
        <v>5.3078983044129728</v>
      </c>
      <c r="C34">
        <v>-3.896192569257396</v>
      </c>
      <c r="L34">
        <v>1995.2619999999999</v>
      </c>
      <c r="M34">
        <v>5.3200149930656409</v>
      </c>
      <c r="N34">
        <v>-3.9540711623344169</v>
      </c>
    </row>
    <row r="35" spans="1:14" x14ac:dyDescent="0.3">
      <c r="A35">
        <v>1621.81</v>
      </c>
      <c r="B35">
        <v>5.3221898208526897</v>
      </c>
      <c r="C35">
        <v>-4.8412195485767731</v>
      </c>
      <c r="L35">
        <v>1621.81</v>
      </c>
      <c r="M35">
        <v>5.5200107424171607</v>
      </c>
      <c r="N35">
        <v>-4.932417050728545</v>
      </c>
    </row>
    <row r="36" spans="1:14" x14ac:dyDescent="0.3">
      <c r="A36">
        <v>1318.2570000000001</v>
      </c>
      <c r="B36">
        <v>5.7720553863821635</v>
      </c>
      <c r="C36">
        <v>-6.032136153097662</v>
      </c>
      <c r="L36">
        <v>1318.2570000000001</v>
      </c>
      <c r="M36">
        <v>5.7634258664432139</v>
      </c>
      <c r="N36">
        <v>-5.9657026186813429</v>
      </c>
    </row>
    <row r="37" spans="1:14" x14ac:dyDescent="0.3">
      <c r="A37">
        <v>1071.519</v>
      </c>
      <c r="B37">
        <v>6.1324368847672837</v>
      </c>
      <c r="C37">
        <v>-7.408415834428804</v>
      </c>
      <c r="L37">
        <v>1071.519</v>
      </c>
      <c r="M37">
        <v>6.0879175575408304</v>
      </c>
      <c r="N37">
        <v>-7.3933936987730773</v>
      </c>
    </row>
    <row r="38" spans="1:14" x14ac:dyDescent="0.3">
      <c r="A38">
        <v>870.96360000000004</v>
      </c>
      <c r="B38">
        <v>6.6686974643980879</v>
      </c>
      <c r="C38">
        <v>-8.672157021499169</v>
      </c>
      <c r="L38">
        <v>870.96360000000004</v>
      </c>
      <c r="M38">
        <v>6.6705973456246515</v>
      </c>
      <c r="N38">
        <v>-8.7538772627227619</v>
      </c>
    </row>
    <row r="39" spans="1:14" x14ac:dyDescent="0.3">
      <c r="A39">
        <v>707.94579999999996</v>
      </c>
      <c r="B39">
        <v>7.2413396082959425</v>
      </c>
      <c r="C39">
        <v>-10.70251819556449</v>
      </c>
      <c r="L39">
        <v>707.94579999999996</v>
      </c>
      <c r="M39">
        <v>7.6690523251238973</v>
      </c>
      <c r="N39">
        <v>-10.767735156100454</v>
      </c>
    </row>
    <row r="40" spans="1:14" x14ac:dyDescent="0.3">
      <c r="A40">
        <v>575.43989999999997</v>
      </c>
      <c r="B40">
        <v>8.4035446133185854</v>
      </c>
      <c r="C40">
        <v>-12.979306175500067</v>
      </c>
      <c r="L40">
        <v>575.43989999999997</v>
      </c>
      <c r="M40">
        <v>8.5397503259656826</v>
      </c>
      <c r="N40">
        <v>-12.827110037758001</v>
      </c>
    </row>
    <row r="41" spans="1:14" x14ac:dyDescent="0.3">
      <c r="A41">
        <v>467.73509999999999</v>
      </c>
      <c r="B41">
        <v>9.9907440771087419</v>
      </c>
      <c r="C41">
        <v>-15.208677265554906</v>
      </c>
      <c r="L41">
        <v>467.73509999999999</v>
      </c>
      <c r="M41">
        <v>10.377874809628578</v>
      </c>
      <c r="N41">
        <v>-15.456210545285211</v>
      </c>
    </row>
    <row r="42" spans="1:14" x14ac:dyDescent="0.3">
      <c r="A42">
        <v>380.18939999999998</v>
      </c>
      <c r="B42">
        <v>12.528806731365504</v>
      </c>
      <c r="C42">
        <v>-18.044689526405417</v>
      </c>
      <c r="L42">
        <v>380.18939999999998</v>
      </c>
      <c r="M42">
        <v>12.398232993377489</v>
      </c>
      <c r="N42">
        <v>-17.79784377821721</v>
      </c>
    </row>
    <row r="43" spans="1:14" x14ac:dyDescent="0.3">
      <c r="A43">
        <v>309.02949999999998</v>
      </c>
      <c r="B43">
        <v>15.272035278748488</v>
      </c>
      <c r="C43">
        <v>-20.094461083476663</v>
      </c>
      <c r="L43">
        <v>309.02949999999998</v>
      </c>
      <c r="M43">
        <v>15.607937068843283</v>
      </c>
      <c r="N43">
        <v>-20.024304108460374</v>
      </c>
    </row>
    <row r="44" spans="1:14" x14ac:dyDescent="0.3">
      <c r="A44">
        <v>251.18860000000001</v>
      </c>
      <c r="B44">
        <v>19.649291009115505</v>
      </c>
      <c r="C44">
        <v>-22.750107522995254</v>
      </c>
      <c r="L44">
        <v>251.18860000000001</v>
      </c>
      <c r="M44">
        <v>19.705128647662523</v>
      </c>
      <c r="N44">
        <v>-22.571329681738948</v>
      </c>
    </row>
    <row r="45" spans="1:14" x14ac:dyDescent="0.3">
      <c r="A45">
        <v>204.1738</v>
      </c>
      <c r="B45">
        <v>24.135392244147063</v>
      </c>
      <c r="C45">
        <v>-24.126921178995065</v>
      </c>
      <c r="L45">
        <v>204.1738</v>
      </c>
      <c r="M45">
        <v>23.757160748334066</v>
      </c>
      <c r="N45">
        <v>-24.814449598343447</v>
      </c>
    </row>
    <row r="46" spans="1:14" x14ac:dyDescent="0.3">
      <c r="A46">
        <v>165.95869999999999</v>
      </c>
      <c r="B46">
        <v>28.716978173425552</v>
      </c>
      <c r="C46">
        <v>-24.717522606978221</v>
      </c>
      <c r="L46">
        <v>165.95869999999999</v>
      </c>
      <c r="M46">
        <v>29.292043499591266</v>
      </c>
      <c r="N46">
        <v>-24.833199049033922</v>
      </c>
    </row>
    <row r="47" spans="1:14" x14ac:dyDescent="0.3">
      <c r="A47">
        <v>134.8963</v>
      </c>
      <c r="B47">
        <v>34.710016959818837</v>
      </c>
      <c r="C47">
        <v>-24.793024850046564</v>
      </c>
      <c r="L47">
        <v>134.8963</v>
      </c>
      <c r="M47">
        <v>34.217925684695707</v>
      </c>
      <c r="N47">
        <v>-25.122264388031013</v>
      </c>
    </row>
    <row r="48" spans="1:14" x14ac:dyDescent="0.3">
      <c r="A48">
        <v>109.6478</v>
      </c>
      <c r="B48">
        <v>38.302535471654323</v>
      </c>
      <c r="C48">
        <v>-23.98787076383001</v>
      </c>
      <c r="L48">
        <v>109.6478</v>
      </c>
      <c r="M48">
        <v>38.788821758668405</v>
      </c>
      <c r="N48">
        <v>-23.81271748110435</v>
      </c>
    </row>
    <row r="49" spans="1:14" x14ac:dyDescent="0.3">
      <c r="A49">
        <v>89.12509</v>
      </c>
      <c r="B49">
        <v>43.980751555597585</v>
      </c>
      <c r="C49">
        <v>-22.740340510235168</v>
      </c>
      <c r="L49">
        <v>89.12509</v>
      </c>
      <c r="M49">
        <v>43.509572396266726</v>
      </c>
      <c r="N49">
        <v>-21.681456589989633</v>
      </c>
    </row>
    <row r="50" spans="1:14" x14ac:dyDescent="0.3">
      <c r="A50">
        <v>72.443600000000004</v>
      </c>
      <c r="B50">
        <v>46.100754708629196</v>
      </c>
      <c r="C50">
        <v>-18.839053904969514</v>
      </c>
      <c r="L50">
        <v>72.443600000000004</v>
      </c>
      <c r="M50">
        <v>46.92563301774679</v>
      </c>
      <c r="N50">
        <v>-19.895939201149158</v>
      </c>
    </row>
    <row r="51" spans="1:14" x14ac:dyDescent="0.3">
      <c r="A51">
        <v>58.884369999999997</v>
      </c>
      <c r="B51">
        <v>48.529364463218236</v>
      </c>
      <c r="C51">
        <v>-16.176355075835541</v>
      </c>
      <c r="L51">
        <v>58.884369999999997</v>
      </c>
      <c r="M51">
        <v>48.805222666715373</v>
      </c>
      <c r="N51">
        <v>-17.096586459947044</v>
      </c>
    </row>
    <row r="52" spans="1:14" x14ac:dyDescent="0.3">
      <c r="A52">
        <v>47.863010000000003</v>
      </c>
      <c r="B52">
        <v>51.172925690192969</v>
      </c>
      <c r="C52">
        <v>-13.935560514113392</v>
      </c>
      <c r="L52">
        <v>47.863010000000003</v>
      </c>
      <c r="M52">
        <v>50.952610527573924</v>
      </c>
      <c r="N52">
        <v>-14.654823197673766</v>
      </c>
    </row>
    <row r="53" spans="1:14" x14ac:dyDescent="0.3">
      <c r="A53">
        <v>38.904510000000002</v>
      </c>
      <c r="B53">
        <v>52.172446867632409</v>
      </c>
      <c r="C53">
        <v>-12.286989989223443</v>
      </c>
      <c r="L53">
        <v>38.904510000000002</v>
      </c>
      <c r="M53">
        <v>52.289042553672864</v>
      </c>
      <c r="N53">
        <v>-11.913318768511985</v>
      </c>
    </row>
    <row r="54" spans="1:14" x14ac:dyDescent="0.3">
      <c r="A54">
        <v>31.622779999999999</v>
      </c>
      <c r="B54">
        <v>53.266649666528707</v>
      </c>
      <c r="C54">
        <v>-10.594071046389152</v>
      </c>
      <c r="L54">
        <v>31.622779999999999</v>
      </c>
      <c r="M54">
        <v>52.266364762584914</v>
      </c>
      <c r="N54">
        <v>-9.514429387550015</v>
      </c>
    </row>
    <row r="55" spans="1:14" x14ac:dyDescent="0.3">
      <c r="A55">
        <v>25.703959999999999</v>
      </c>
      <c r="B55">
        <v>54.050704111387802</v>
      </c>
      <c r="C55">
        <v>-8.6977043552333004</v>
      </c>
      <c r="L55">
        <v>25.703959999999999</v>
      </c>
      <c r="M55">
        <v>54.599360700195518</v>
      </c>
      <c r="N55">
        <v>-8.5670422530137973</v>
      </c>
    </row>
    <row r="56" spans="1:14" x14ac:dyDescent="0.3">
      <c r="A56">
        <v>20.892959999999999</v>
      </c>
      <c r="B56">
        <v>54.930691494953649</v>
      </c>
      <c r="C56">
        <v>-7.3240776980168087</v>
      </c>
      <c r="L56">
        <v>20.892959999999999</v>
      </c>
      <c r="M56">
        <v>55.321457964103288</v>
      </c>
      <c r="N56">
        <v>-7.1805706940193526</v>
      </c>
    </row>
    <row r="57" spans="1:14" x14ac:dyDescent="0.3">
      <c r="A57">
        <v>16.98244</v>
      </c>
      <c r="B57">
        <v>54.589561246921079</v>
      </c>
      <c r="C57">
        <v>-6.3257459242918062</v>
      </c>
      <c r="L57">
        <v>16.98244</v>
      </c>
      <c r="M57">
        <v>54.640558242845003</v>
      </c>
      <c r="N57">
        <v>-6.1037444652497301</v>
      </c>
    </row>
    <row r="58" spans="1:14" x14ac:dyDescent="0.3">
      <c r="A58">
        <v>13.803839999999999</v>
      </c>
      <c r="B58">
        <v>54.994237253424785</v>
      </c>
      <c r="C58">
        <v>-4.6433362353772685</v>
      </c>
      <c r="L58">
        <v>13.803839999999999</v>
      </c>
      <c r="M58">
        <v>55.860845434983844</v>
      </c>
      <c r="N58">
        <v>-6.0492791932765106</v>
      </c>
    </row>
    <row r="59" spans="1:14" x14ac:dyDescent="0.3">
      <c r="A59">
        <v>11.220179999999999</v>
      </c>
      <c r="B59">
        <v>56.062324565081688</v>
      </c>
      <c r="C59">
        <v>-4.6658115089245076</v>
      </c>
      <c r="L59">
        <v>11.220179999999999</v>
      </c>
      <c r="M59">
        <v>54.908585063580539</v>
      </c>
      <c r="N59">
        <v>-4.8034083767320954</v>
      </c>
    </row>
    <row r="60" spans="1:14" x14ac:dyDescent="0.3">
      <c r="A60">
        <v>9.1201080000000001</v>
      </c>
      <c r="B60">
        <v>54.933914939344817</v>
      </c>
      <c r="C60">
        <v>-4.645212888565406</v>
      </c>
      <c r="L60">
        <v>9.1201080000000001</v>
      </c>
      <c r="M60">
        <v>55.907322103671362</v>
      </c>
      <c r="N60">
        <v>-5.0518173571823395</v>
      </c>
    </row>
    <row r="61" spans="1:14" x14ac:dyDescent="0.3">
      <c r="A61">
        <v>7.4131020000000003</v>
      </c>
      <c r="B61">
        <v>55.872687864346105</v>
      </c>
      <c r="C61">
        <v>-3.2937167487731784</v>
      </c>
      <c r="L61">
        <v>7.4131020000000003</v>
      </c>
      <c r="M61">
        <v>55.496278290977486</v>
      </c>
      <c r="N61">
        <v>-3.3310550820048519</v>
      </c>
    </row>
    <row r="62" spans="1:14" x14ac:dyDescent="0.3">
      <c r="A62">
        <v>6.0255960000000002</v>
      </c>
      <c r="B62">
        <v>57.048852351691572</v>
      </c>
      <c r="C62">
        <v>-3.2893340704564702</v>
      </c>
      <c r="L62">
        <v>6.0255960000000002</v>
      </c>
      <c r="M62">
        <v>56.141169251678626</v>
      </c>
      <c r="N62">
        <v>-3.7437389100038212</v>
      </c>
    </row>
    <row r="63" spans="1:14" x14ac:dyDescent="0.3">
      <c r="A63">
        <v>4.8977880000000003</v>
      </c>
      <c r="B63">
        <v>56.946415200766211</v>
      </c>
      <c r="C63">
        <v>-3.3986967053733781</v>
      </c>
      <c r="L63">
        <v>4.8977880000000003</v>
      </c>
      <c r="M63">
        <v>55.430011929254221</v>
      </c>
      <c r="N63">
        <v>-3.041351655194386</v>
      </c>
    </row>
    <row r="64" spans="1:14" x14ac:dyDescent="0.3">
      <c r="A64">
        <v>3.9810720000000002</v>
      </c>
      <c r="B64">
        <v>56.011825314286341</v>
      </c>
      <c r="C64">
        <v>-1.9467405816360261</v>
      </c>
      <c r="L64">
        <v>3.9810720000000002</v>
      </c>
      <c r="M64">
        <v>55.695697030037934</v>
      </c>
      <c r="N64">
        <v>-4.7281967253841</v>
      </c>
    </row>
    <row r="65" spans="1:14" x14ac:dyDescent="0.3">
      <c r="A65">
        <v>3.2359369999999998</v>
      </c>
      <c r="B65">
        <v>56.442905411145652</v>
      </c>
      <c r="C65">
        <v>-2.9115593577500434</v>
      </c>
      <c r="L65">
        <v>3.2359369999999998</v>
      </c>
      <c r="M65">
        <v>57.687315425042065</v>
      </c>
      <c r="N65">
        <v>-3.2550129988578149</v>
      </c>
    </row>
    <row r="66" spans="1:14" x14ac:dyDescent="0.3">
      <c r="A66">
        <v>2.6302680000000001</v>
      </c>
      <c r="B66">
        <v>56.154914331236419</v>
      </c>
      <c r="C66">
        <v>-2.5436915358088954</v>
      </c>
      <c r="L66">
        <v>2.6302680000000001</v>
      </c>
      <c r="M66">
        <v>57.740159303861752</v>
      </c>
      <c r="N66">
        <v>-2.7499872880500988</v>
      </c>
    </row>
    <row r="67" spans="1:14" x14ac:dyDescent="0.3">
      <c r="A67">
        <v>2.1379619999999999</v>
      </c>
      <c r="B67">
        <v>57.578602440966399</v>
      </c>
      <c r="C67">
        <v>-4.4333229889312644</v>
      </c>
      <c r="L67">
        <v>2.1379619999999999</v>
      </c>
      <c r="M67">
        <v>56.836729209939342</v>
      </c>
      <c r="N67">
        <v>-2.6870642818872295</v>
      </c>
    </row>
    <row r="68" spans="1:14" x14ac:dyDescent="0.3">
      <c r="A68">
        <v>1.7378009999999999</v>
      </c>
      <c r="B68">
        <v>58.082190221514871</v>
      </c>
      <c r="C68">
        <v>-3.2628810940677826</v>
      </c>
      <c r="L68">
        <v>1.7378009999999999</v>
      </c>
      <c r="M68">
        <v>58.145337483782065</v>
      </c>
      <c r="N68">
        <v>-3.1934131984398877</v>
      </c>
    </row>
    <row r="69" spans="1:14" x14ac:dyDescent="0.3">
      <c r="A69">
        <v>1.4125380000000001</v>
      </c>
      <c r="B69">
        <v>58.158817150189606</v>
      </c>
      <c r="C69">
        <v>-3.4293537933302431</v>
      </c>
      <c r="L69">
        <v>1.4125380000000001</v>
      </c>
      <c r="M69">
        <v>59.03852808175472</v>
      </c>
      <c r="N69">
        <v>-3.7444052394669924</v>
      </c>
    </row>
    <row r="70" spans="1:14" x14ac:dyDescent="0.3">
      <c r="A70">
        <v>1.1481539999999999</v>
      </c>
      <c r="B70">
        <v>58.694779867914058</v>
      </c>
      <c r="C70">
        <v>-3.8731603319340531</v>
      </c>
      <c r="L70">
        <v>1.1481539999999999</v>
      </c>
      <c r="M70">
        <v>59.117564225538608</v>
      </c>
      <c r="N70">
        <v>-3.9947973707646662</v>
      </c>
    </row>
    <row r="71" spans="1:14" x14ac:dyDescent="0.3">
      <c r="A71">
        <v>0.93325429999999998</v>
      </c>
      <c r="B71">
        <v>59.578575905446563</v>
      </c>
      <c r="C71">
        <v>-3.7285293756094706</v>
      </c>
      <c r="L71">
        <v>0.93325429999999998</v>
      </c>
      <c r="M71">
        <v>59.32883767456908</v>
      </c>
      <c r="N71">
        <v>-4.6980583639647211</v>
      </c>
    </row>
    <row r="72" spans="1:14" x14ac:dyDescent="0.3">
      <c r="A72">
        <v>0.75857759999999996</v>
      </c>
      <c r="B72">
        <v>58.924577951810448</v>
      </c>
      <c r="C72">
        <v>-3.6882137555550001</v>
      </c>
      <c r="L72">
        <v>0.75857759999999996</v>
      </c>
      <c r="M72">
        <v>60.473238477865294</v>
      </c>
      <c r="N72">
        <v>-4.3174943842983451</v>
      </c>
    </row>
    <row r="73" spans="1:14" x14ac:dyDescent="0.3">
      <c r="A73">
        <v>0.616595</v>
      </c>
      <c r="B73">
        <v>58.515507877442751</v>
      </c>
      <c r="C73">
        <v>-4.6339617921607017</v>
      </c>
      <c r="L73">
        <v>0.616595</v>
      </c>
      <c r="M73">
        <v>59.560709307235292</v>
      </c>
      <c r="N73">
        <v>-5.314815847077992</v>
      </c>
    </row>
    <row r="74" spans="1:14" x14ac:dyDescent="0.3">
      <c r="A74">
        <v>0.50118720000000005</v>
      </c>
      <c r="B74">
        <v>60.393776321971004</v>
      </c>
      <c r="C74">
        <v>-5.1246325674195541</v>
      </c>
      <c r="L74">
        <v>0.50118720000000005</v>
      </c>
      <c r="M74">
        <v>59.391509461793234</v>
      </c>
      <c r="N74">
        <v>-4.9403415293521684</v>
      </c>
    </row>
    <row r="75" spans="1:14" x14ac:dyDescent="0.3">
      <c r="A75">
        <v>0.40738029999999997</v>
      </c>
      <c r="B75">
        <v>61.261550024470836</v>
      </c>
      <c r="C75">
        <v>-6.3809849441959408</v>
      </c>
      <c r="L75">
        <v>0.40738029999999997</v>
      </c>
      <c r="M75">
        <v>60.15512654288321</v>
      </c>
      <c r="N75">
        <v>-5.7637716745894316</v>
      </c>
    </row>
    <row r="76" spans="1:14" x14ac:dyDescent="0.3">
      <c r="A76">
        <v>0.33113110000000001</v>
      </c>
      <c r="B76">
        <v>62.295383733971043</v>
      </c>
      <c r="C76">
        <v>-6.3912878840810734</v>
      </c>
      <c r="L76">
        <v>0.33113110000000001</v>
      </c>
      <c r="M76">
        <v>61.213721812481758</v>
      </c>
      <c r="N76">
        <v>-6.6655377859306171</v>
      </c>
    </row>
    <row r="77" spans="1:14" x14ac:dyDescent="0.3">
      <c r="A77">
        <v>0.26915349999999999</v>
      </c>
      <c r="B77">
        <v>61.599363991168225</v>
      </c>
      <c r="C77">
        <v>-7.5869605268087295</v>
      </c>
      <c r="L77">
        <v>0.26915349999999999</v>
      </c>
      <c r="M77">
        <v>62.013909509638047</v>
      </c>
      <c r="N77">
        <v>-7.7299900001923785</v>
      </c>
    </row>
    <row r="78" spans="1:14" x14ac:dyDescent="0.3">
      <c r="A78">
        <v>0.2187762</v>
      </c>
      <c r="B78">
        <v>61.911530251457719</v>
      </c>
      <c r="C78">
        <v>-6.7404295920627657</v>
      </c>
      <c r="L78">
        <v>0.2187762</v>
      </c>
      <c r="M78">
        <v>63.254997317820511</v>
      </c>
      <c r="N78">
        <v>-9.0799248253264988</v>
      </c>
    </row>
    <row r="79" spans="1:14" x14ac:dyDescent="0.3">
      <c r="A79">
        <v>0.17782790000000001</v>
      </c>
      <c r="B79">
        <v>62.639945839311565</v>
      </c>
      <c r="C79">
        <v>-8.7266289147592122</v>
      </c>
      <c r="L79">
        <v>0.17782790000000001</v>
      </c>
      <c r="M79">
        <v>62.787066422317309</v>
      </c>
      <c r="N79">
        <v>-8.8711772259912411</v>
      </c>
    </row>
    <row r="80" spans="1:14" x14ac:dyDescent="0.3">
      <c r="A80">
        <v>0.14454400000000001</v>
      </c>
      <c r="B80">
        <v>65.118843989529651</v>
      </c>
      <c r="C80">
        <v>-10.709423103875165</v>
      </c>
      <c r="L80">
        <v>0.14454400000000001</v>
      </c>
      <c r="M80">
        <v>63.633898259758226</v>
      </c>
      <c r="N80">
        <v>-9.0766708608350068</v>
      </c>
    </row>
    <row r="81" spans="1:14" x14ac:dyDescent="0.3">
      <c r="A81">
        <v>0.11748980000000001</v>
      </c>
      <c r="B81">
        <v>64.610137991894902</v>
      </c>
      <c r="C81">
        <v>-12.101662246658773</v>
      </c>
      <c r="L81">
        <v>0.11748980000000001</v>
      </c>
      <c r="M81">
        <v>64.476179550524961</v>
      </c>
      <c r="N81">
        <v>-9.8584276623743357</v>
      </c>
    </row>
    <row r="82" spans="1:14" x14ac:dyDescent="0.3">
      <c r="A82">
        <v>9.5499260000000002E-2</v>
      </c>
      <c r="B82">
        <v>67.602297979907661</v>
      </c>
      <c r="C82">
        <v>-12.389898809356499</v>
      </c>
      <c r="L82">
        <v>9.5499260000000002E-2</v>
      </c>
      <c r="M82">
        <v>66.523364674764224</v>
      </c>
      <c r="N82">
        <v>-13.056414601538098</v>
      </c>
    </row>
    <row r="83" spans="1:14" x14ac:dyDescent="0.3">
      <c r="A83">
        <v>7.762471E-2</v>
      </c>
      <c r="B83">
        <v>67.637048528280516</v>
      </c>
      <c r="C83">
        <v>-14.593825149194847</v>
      </c>
      <c r="L83">
        <v>7.762471E-2</v>
      </c>
      <c r="M83">
        <v>68.920956491496341</v>
      </c>
      <c r="N83">
        <v>-15.551712825726602</v>
      </c>
    </row>
    <row r="84" spans="1:14" x14ac:dyDescent="0.3">
      <c r="A84">
        <v>6.3095730000000003E-2</v>
      </c>
      <c r="B84">
        <v>71.000721979974415</v>
      </c>
      <c r="C84">
        <v>-16.71774509342108</v>
      </c>
      <c r="L84">
        <v>6.3095730000000003E-2</v>
      </c>
      <c r="M84">
        <v>71.351562926313719</v>
      </c>
      <c r="N84">
        <v>-16.87533548139222</v>
      </c>
    </row>
    <row r="85" spans="1:14" x14ac:dyDescent="0.3">
      <c r="A85">
        <v>5.1286140000000001E-2</v>
      </c>
      <c r="B85">
        <v>73.953203171002471</v>
      </c>
      <c r="C85">
        <v>-16.223759640782681</v>
      </c>
      <c r="L85">
        <v>5.1286140000000001E-2</v>
      </c>
      <c r="M85">
        <v>74.330541396782948</v>
      </c>
      <c r="N85">
        <v>-16.765053480090536</v>
      </c>
    </row>
    <row r="86" spans="1:14" x14ac:dyDescent="0.3">
      <c r="A86">
        <v>4.1686939999999999E-2</v>
      </c>
      <c r="B86">
        <v>78.877637444046229</v>
      </c>
      <c r="C86">
        <v>-15.473705676714786</v>
      </c>
      <c r="L86">
        <v>4.1686939999999999E-2</v>
      </c>
      <c r="M86">
        <v>76.884676399371017</v>
      </c>
      <c r="N86">
        <v>-15.895691108659236</v>
      </c>
    </row>
    <row r="87" spans="1:14" x14ac:dyDescent="0.3">
      <c r="A87">
        <v>3.3884419999999998E-2</v>
      </c>
      <c r="B87">
        <v>80.596010537015715</v>
      </c>
      <c r="C87">
        <v>-17.015426161210751</v>
      </c>
      <c r="L87">
        <v>3.3884419999999998E-2</v>
      </c>
      <c r="M87">
        <v>81.02184331892731</v>
      </c>
      <c r="N87">
        <v>-17.147310411578626</v>
      </c>
    </row>
    <row r="88" spans="1:14" x14ac:dyDescent="0.3">
      <c r="A88">
        <v>2.7542290000000001E-2</v>
      </c>
      <c r="B88">
        <v>84.297834856220774</v>
      </c>
      <c r="C88">
        <v>-14.262853015695073</v>
      </c>
      <c r="L88">
        <v>2.7542290000000001E-2</v>
      </c>
      <c r="M88">
        <v>84.414991661963754</v>
      </c>
      <c r="N88">
        <v>-16.685950221691854</v>
      </c>
    </row>
    <row r="89" spans="1:14" x14ac:dyDescent="0.3">
      <c r="A89">
        <v>2.2387210000000001E-2</v>
      </c>
      <c r="B89">
        <v>86.674962989351727</v>
      </c>
      <c r="C89">
        <v>-14.998751268947185</v>
      </c>
      <c r="L89">
        <v>2.2387210000000001E-2</v>
      </c>
      <c r="M89">
        <v>85.673834865096225</v>
      </c>
      <c r="N89">
        <v>-15.102737134818621</v>
      </c>
    </row>
    <row r="90" spans="1:14" x14ac:dyDescent="0.3">
      <c r="A90">
        <v>1.819701E-2</v>
      </c>
      <c r="B90">
        <v>88.754184735757107</v>
      </c>
      <c r="C90">
        <v>-11.623835846411296</v>
      </c>
      <c r="L90">
        <v>1.819701E-2</v>
      </c>
      <c r="M90">
        <v>88.607834405974344</v>
      </c>
      <c r="N90">
        <v>-13.825893161891784</v>
      </c>
    </row>
    <row r="91" spans="1:14" x14ac:dyDescent="0.3">
      <c r="A91">
        <v>1.479108E-2</v>
      </c>
      <c r="B91">
        <v>90.101223981728722</v>
      </c>
      <c r="C91">
        <v>-9.2113487967229162</v>
      </c>
      <c r="L91">
        <v>1.479108E-2</v>
      </c>
      <c r="M91">
        <v>90.851953397973844</v>
      </c>
      <c r="N91">
        <v>-11.001635435556921</v>
      </c>
    </row>
    <row r="92" spans="1:14" x14ac:dyDescent="0.3">
      <c r="A92">
        <v>1.2022639999999999E-2</v>
      </c>
      <c r="B92">
        <v>92.860693920296256</v>
      </c>
      <c r="C92">
        <v>-8.1662430382536488</v>
      </c>
      <c r="L92">
        <v>1.2022639999999999E-2</v>
      </c>
      <c r="M92">
        <v>92.638066312487211</v>
      </c>
      <c r="N92">
        <v>-10.1886530374074</v>
      </c>
    </row>
    <row r="93" spans="1:14" x14ac:dyDescent="0.3">
      <c r="A93">
        <v>9.7723719999999997E-3</v>
      </c>
      <c r="B93">
        <v>93.022668761781901</v>
      </c>
      <c r="C93">
        <v>-9.0327269937998089</v>
      </c>
      <c r="L93">
        <v>9.7723719999999997E-3</v>
      </c>
      <c r="M93">
        <v>92.009113822391086</v>
      </c>
      <c r="N93">
        <v>-7.773998812203029</v>
      </c>
    </row>
    <row r="94" spans="1:14" x14ac:dyDescent="0.3">
      <c r="A94">
        <v>7.9432819999999994E-3</v>
      </c>
      <c r="B94">
        <v>93.096329591230685</v>
      </c>
      <c r="C94">
        <v>-6.13304157592792</v>
      </c>
      <c r="L94">
        <v>7.9432819999999994E-3</v>
      </c>
      <c r="M94">
        <v>91.616881286836403</v>
      </c>
      <c r="N94">
        <v>-5.5983631681023249</v>
      </c>
    </row>
    <row r="95" spans="1:14" x14ac:dyDescent="0.3">
      <c r="A95">
        <v>6.456542E-3</v>
      </c>
      <c r="B95">
        <v>94.364331635207705</v>
      </c>
      <c r="C95">
        <v>-6.6323673164162553</v>
      </c>
      <c r="L95">
        <v>6.456542E-3</v>
      </c>
      <c r="M95">
        <v>94.118054813017366</v>
      </c>
      <c r="N95">
        <v>-4.1007203530909262</v>
      </c>
    </row>
    <row r="96" spans="1:14" x14ac:dyDescent="0.3">
      <c r="A96">
        <v>5.2480749999999996E-3</v>
      </c>
      <c r="B96">
        <v>94.638679480465441</v>
      </c>
      <c r="C96">
        <v>-4.8250069262812039</v>
      </c>
      <c r="L96">
        <v>5.2480749999999996E-3</v>
      </c>
      <c r="M96">
        <v>94.703609985822538</v>
      </c>
      <c r="N96">
        <v>-3.3401059452066155</v>
      </c>
    </row>
    <row r="97" spans="1:14" x14ac:dyDescent="0.3">
      <c r="A97">
        <v>4.2657950000000002E-3</v>
      </c>
      <c r="B97">
        <v>93.861819805390851</v>
      </c>
      <c r="C97">
        <v>-3.2084226879132389</v>
      </c>
      <c r="L97">
        <v>4.2657950000000002E-3</v>
      </c>
      <c r="M97">
        <v>94.684825855295358</v>
      </c>
      <c r="N97">
        <v>-3.0713411302539813</v>
      </c>
    </row>
    <row r="98" spans="1:14" x14ac:dyDescent="0.3">
      <c r="A98">
        <v>3.4673690000000001E-3</v>
      </c>
      <c r="B98">
        <v>95.164418708757893</v>
      </c>
      <c r="C98">
        <v>-1.8439578920489033</v>
      </c>
      <c r="L98">
        <v>3.4673690000000001E-3</v>
      </c>
      <c r="M98">
        <v>95.270903443586775</v>
      </c>
      <c r="N98">
        <v>-2.8594748209794409</v>
      </c>
    </row>
    <row r="99" spans="1:14" x14ac:dyDescent="0.3">
      <c r="A99">
        <v>2.8183829999999998E-3</v>
      </c>
      <c r="B99">
        <v>95.984962848371111</v>
      </c>
      <c r="C99">
        <v>-1.7843591455897965</v>
      </c>
      <c r="L99">
        <v>2.8183829999999998E-3</v>
      </c>
      <c r="M99">
        <v>94.541199062411039</v>
      </c>
      <c r="N99">
        <v>-2.7465203507330713</v>
      </c>
    </row>
    <row r="100" spans="1:14" x14ac:dyDescent="0.3">
      <c r="A100">
        <v>2.2908680000000002E-3</v>
      </c>
      <c r="B100">
        <v>93.805236993184408</v>
      </c>
      <c r="C100">
        <v>-3.2346318977977875</v>
      </c>
      <c r="L100">
        <v>2.2908680000000002E-3</v>
      </c>
      <c r="M100">
        <v>92.781462840198074</v>
      </c>
      <c r="N100">
        <v>-1.8089866883122501</v>
      </c>
    </row>
    <row r="101" spans="1:14" x14ac:dyDescent="0.3">
      <c r="A101">
        <v>1.8620869999999999E-3</v>
      </c>
      <c r="B101">
        <v>95.476717941794377</v>
      </c>
      <c r="C101">
        <v>-1.0424352674145834</v>
      </c>
      <c r="L101">
        <v>1.8620869999999999E-3</v>
      </c>
      <c r="M101">
        <v>97.079485929400434</v>
      </c>
      <c r="N101">
        <v>-0.20977407687143423</v>
      </c>
    </row>
    <row r="102" spans="1:14" x14ac:dyDescent="0.3">
      <c r="A102">
        <v>1.5135610000000001E-3</v>
      </c>
      <c r="B102">
        <v>96.371958698534172</v>
      </c>
      <c r="C102">
        <v>-0.80317389304731046</v>
      </c>
      <c r="L102">
        <v>1.5135610000000001E-3</v>
      </c>
      <c r="M102">
        <v>94.593485528627525</v>
      </c>
      <c r="N102">
        <v>-1.5633046764666099</v>
      </c>
    </row>
    <row r="103" spans="1:14" x14ac:dyDescent="0.3">
      <c r="A103">
        <v>1.230269E-3</v>
      </c>
      <c r="B103">
        <v>96.636337361661546</v>
      </c>
      <c r="C103">
        <v>-1.1073048895916857</v>
      </c>
      <c r="L103">
        <v>1.230269E-3</v>
      </c>
      <c r="M103">
        <v>95.523939697187572</v>
      </c>
      <c r="N103">
        <v>-1.6856759644945472</v>
      </c>
    </row>
    <row r="104" spans="1:14" x14ac:dyDescent="0.3">
      <c r="A104">
        <v>1E-3</v>
      </c>
      <c r="B104">
        <v>93.21952224312254</v>
      </c>
      <c r="C104">
        <v>-0.83050192610422002</v>
      </c>
      <c r="L104">
        <v>1E-3</v>
      </c>
      <c r="M104">
        <v>94.456388457478354</v>
      </c>
      <c r="N104">
        <v>-1.5443613795395814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32"/>
  <sheetViews>
    <sheetView topLeftCell="AH13" zoomScale="85" zoomScaleNormal="85" workbookViewId="0">
      <selection activeCell="AS23" sqref="AS23"/>
    </sheetView>
  </sheetViews>
  <sheetFormatPr defaultRowHeight="14.4" x14ac:dyDescent="0.3"/>
  <cols>
    <col min="27" max="27" width="12" bestFit="1" customWidth="1"/>
    <col min="29" max="29" width="9.88671875" style="9" bestFit="1" customWidth="1"/>
    <col min="30" max="30" width="12.88671875" style="9" bestFit="1" customWidth="1"/>
    <col min="34" max="34" width="13.6640625" customWidth="1"/>
    <col min="36" max="36" width="13.6640625" bestFit="1" customWidth="1"/>
    <col min="44" max="44" width="17.88671875" bestFit="1" customWidth="1"/>
  </cols>
  <sheetData>
    <row r="1" spans="1:49" x14ac:dyDescent="0.3">
      <c r="A1" s="1" t="s">
        <v>0</v>
      </c>
      <c r="O1" s="1" t="s">
        <v>1</v>
      </c>
      <c r="Q1" t="s">
        <v>80</v>
      </c>
      <c r="AC1" s="2"/>
      <c r="AD1" s="2"/>
      <c r="AE1" t="s">
        <v>3</v>
      </c>
      <c r="AH1" t="s">
        <v>55</v>
      </c>
      <c r="AJ1" s="17"/>
      <c r="AR1" t="s">
        <v>4</v>
      </c>
    </row>
    <row r="2" spans="1:49" x14ac:dyDescent="0.3">
      <c r="AC2" s="3" t="s">
        <v>55</v>
      </c>
      <c r="AD2" s="3" t="s">
        <v>4</v>
      </c>
    </row>
    <row r="3" spans="1:49" x14ac:dyDescent="0.3">
      <c r="A3">
        <v>1</v>
      </c>
      <c r="D3">
        <v>2</v>
      </c>
      <c r="G3">
        <v>3</v>
      </c>
      <c r="J3">
        <v>4</v>
      </c>
      <c r="M3">
        <v>1</v>
      </c>
      <c r="O3" s="10">
        <v>1</v>
      </c>
      <c r="P3" s="10"/>
      <c r="Q3" s="10"/>
      <c r="R3" s="10">
        <v>2</v>
      </c>
      <c r="S3" s="10"/>
      <c r="T3" s="10"/>
      <c r="U3" s="10">
        <v>3</v>
      </c>
      <c r="V3" s="10"/>
      <c r="W3" s="10"/>
      <c r="X3" s="10">
        <v>4</v>
      </c>
      <c r="AA3" t="s">
        <v>62</v>
      </c>
      <c r="AB3" t="s">
        <v>69</v>
      </c>
      <c r="AC3" s="4" t="s">
        <v>7</v>
      </c>
      <c r="AD3" s="4" t="s">
        <v>7</v>
      </c>
    </row>
    <row r="4" spans="1:49" x14ac:dyDescent="0.3">
      <c r="A4" t="s">
        <v>9</v>
      </c>
      <c r="B4" t="s">
        <v>10</v>
      </c>
      <c r="C4" t="s">
        <v>11</v>
      </c>
      <c r="D4" t="s">
        <v>9</v>
      </c>
      <c r="E4" t="s">
        <v>10</v>
      </c>
      <c r="F4" t="s">
        <v>11</v>
      </c>
      <c r="G4" t="s">
        <v>9</v>
      </c>
      <c r="H4" t="s">
        <v>10</v>
      </c>
      <c r="I4" t="s">
        <v>11</v>
      </c>
      <c r="J4" t="s">
        <v>9</v>
      </c>
      <c r="K4" t="s">
        <v>10</v>
      </c>
      <c r="L4" t="s">
        <v>11</v>
      </c>
      <c r="M4" t="s">
        <v>54</v>
      </c>
      <c r="N4" t="s">
        <v>8</v>
      </c>
      <c r="O4" t="s">
        <v>9</v>
      </c>
      <c r="P4" t="s">
        <v>10</v>
      </c>
      <c r="Q4" t="s">
        <v>11</v>
      </c>
      <c r="R4" t="s">
        <v>9</v>
      </c>
      <c r="S4" t="s">
        <v>10</v>
      </c>
      <c r="T4" t="s">
        <v>11</v>
      </c>
      <c r="U4" t="s">
        <v>9</v>
      </c>
      <c r="V4" t="s">
        <v>10</v>
      </c>
      <c r="W4" t="s">
        <v>11</v>
      </c>
      <c r="X4" t="s">
        <v>9</v>
      </c>
      <c r="Y4" t="s">
        <v>10</v>
      </c>
      <c r="Z4" t="s">
        <v>11</v>
      </c>
      <c r="AC4" s="2"/>
      <c r="AD4" s="2"/>
      <c r="AE4" t="s">
        <v>12</v>
      </c>
      <c r="AF4" t="s">
        <v>13</v>
      </c>
      <c r="AG4" t="s">
        <v>14</v>
      </c>
      <c r="AH4" t="s">
        <v>15</v>
      </c>
      <c r="AR4" t="s">
        <v>15</v>
      </c>
    </row>
    <row r="5" spans="1:49" ht="15" thickBot="1" x14ac:dyDescent="0.35">
      <c r="A5">
        <v>1000000</v>
      </c>
      <c r="B5">
        <v>4.9888641468714923</v>
      </c>
      <c r="C5">
        <v>3.9153329743973633E-2</v>
      </c>
      <c r="D5">
        <v>1000000</v>
      </c>
      <c r="E5">
        <v>4.9364689529102179</v>
      </c>
      <c r="F5">
        <v>6.7577653971645238E-2</v>
      </c>
      <c r="G5">
        <v>1000000</v>
      </c>
      <c r="H5">
        <v>4.9750786514596257</v>
      </c>
      <c r="I5">
        <v>-3.8393374601155984E-3</v>
      </c>
      <c r="J5">
        <v>1000000</v>
      </c>
      <c r="K5">
        <v>4.9907193455328525</v>
      </c>
      <c r="L5">
        <v>2.2798796016692838E-2</v>
      </c>
      <c r="M5">
        <f>ABS(C5)</f>
        <v>3.9153329743973633E-2</v>
      </c>
      <c r="N5" s="13">
        <f>LOG(O5)</f>
        <v>6</v>
      </c>
      <c r="O5">
        <v>1000000</v>
      </c>
      <c r="P5">
        <v>4.9871999999999996</v>
      </c>
      <c r="Q5">
        <v>-7.9801999999999998E-3</v>
      </c>
      <c r="R5">
        <v>1000000</v>
      </c>
      <c r="S5">
        <v>4.9861000000000004</v>
      </c>
      <c r="T5">
        <v>-8.0003000000000001E-3</v>
      </c>
      <c r="U5">
        <v>1000000</v>
      </c>
      <c r="V5">
        <v>4.9875999999999996</v>
      </c>
      <c r="W5">
        <v>-7.9515000000000002E-3</v>
      </c>
      <c r="X5">
        <v>1000000</v>
      </c>
      <c r="Y5">
        <v>4.9991000000000003</v>
      </c>
      <c r="Z5">
        <v>-7.9585000000000003E-3</v>
      </c>
      <c r="AA5">
        <f t="shared" ref="AA5:AA36" si="0">(B5-P5)^2+(C5-Q5)^2+(E5-S5)^2+(F5-T5)^2+(H5-V5)^2+(I5-W5)^2+(K5-Y5)^2+(L5-Z5)^2</f>
        <v>1.1589547650284427E-2</v>
      </c>
      <c r="AB5" s="1">
        <f>SQRT(AA5/7)</f>
        <v>4.0689675156313873E-2</v>
      </c>
      <c r="AC5" s="2">
        <f>+AI32</f>
        <v>5.0067024834722626E-2</v>
      </c>
      <c r="AD5" s="2">
        <f>+AS29</f>
        <v>5.3454652737983582E-2</v>
      </c>
      <c r="AE5">
        <f t="shared" ref="AE5:AE36" si="1">ABS(Q5)</f>
        <v>7.9801999999999998E-3</v>
      </c>
      <c r="AF5">
        <f t="shared" ref="AF5:AF36" si="2">ABS(P5-5)</f>
        <v>1.2800000000000367E-2</v>
      </c>
      <c r="AG5">
        <f t="shared" ref="AG5:AG36" si="3">P5^2+Q5^2</f>
        <v>24.872227523592034</v>
      </c>
    </row>
    <row r="6" spans="1:49" x14ac:dyDescent="0.3">
      <c r="A6">
        <v>812830.5</v>
      </c>
      <c r="B6">
        <v>4.9773022523186228</v>
      </c>
      <c r="C6">
        <v>-6.5363736883457563E-2</v>
      </c>
      <c r="D6">
        <v>812830.5</v>
      </c>
      <c r="E6">
        <v>4.935293999442365</v>
      </c>
      <c r="F6">
        <v>-9.1641085180756449E-2</v>
      </c>
      <c r="G6">
        <v>812830.5</v>
      </c>
      <c r="H6">
        <v>4.9374680328401155</v>
      </c>
      <c r="I6">
        <v>-3.0909008035680557E-2</v>
      </c>
      <c r="J6">
        <v>812830.5</v>
      </c>
      <c r="K6">
        <v>5.0063106426750892</v>
      </c>
      <c r="L6">
        <v>-2.0424694174155406E-2</v>
      </c>
      <c r="M6">
        <f>ABS(C6)</f>
        <v>6.5363736883457563E-2</v>
      </c>
      <c r="N6" s="13">
        <f t="shared" ref="N6:N69" si="4">LOG(O6)</f>
        <v>5.9099999913635388</v>
      </c>
      <c r="O6">
        <v>812830.5</v>
      </c>
      <c r="P6">
        <v>4.9871999999999996</v>
      </c>
      <c r="Q6">
        <v>-9.8177999999999998E-3</v>
      </c>
      <c r="R6">
        <v>812830.5</v>
      </c>
      <c r="S6">
        <v>4.9861000000000004</v>
      </c>
      <c r="T6">
        <v>-9.8426E-3</v>
      </c>
      <c r="U6">
        <v>812830.5</v>
      </c>
      <c r="V6">
        <v>4.9875999999999996</v>
      </c>
      <c r="W6">
        <v>-9.7824999999999995E-3</v>
      </c>
      <c r="X6">
        <v>812830.5</v>
      </c>
      <c r="Y6">
        <v>4.9991000000000003</v>
      </c>
      <c r="Z6">
        <v>-9.7911000000000005E-3</v>
      </c>
      <c r="AA6">
        <f t="shared" si="0"/>
        <v>1.5580168549903949E-2</v>
      </c>
      <c r="AB6" s="1">
        <f t="shared" ref="AB6:AB69" si="5">SQRT(AA6/7)</f>
        <v>4.7177731656704233E-2</v>
      </c>
      <c r="AC6" s="2">
        <f t="shared" ref="AC6:AC69" si="6">+AI33</f>
        <v>5.0075424120415504E-2</v>
      </c>
      <c r="AD6" s="2">
        <f t="shared" ref="AD6:AD69" si="7">+AS30</f>
        <v>5.3463804114087139E-2</v>
      </c>
      <c r="AE6">
        <f t="shared" si="1"/>
        <v>9.8177999999999998E-3</v>
      </c>
      <c r="AF6">
        <f t="shared" si="2"/>
        <v>1.2800000000000367E-2</v>
      </c>
      <c r="AG6">
        <f t="shared" si="3"/>
        <v>24.872260229196836</v>
      </c>
      <c r="AH6" t="s">
        <v>15</v>
      </c>
      <c r="AR6" s="5" t="s">
        <v>16</v>
      </c>
      <c r="AS6" s="5"/>
    </row>
    <row r="7" spans="1:49" ht="15" thickBot="1" x14ac:dyDescent="0.35">
      <c r="A7">
        <v>660693.4</v>
      </c>
      <c r="B7">
        <v>4.9411434146168176</v>
      </c>
      <c r="C7">
        <v>-6.5735655477112159E-2</v>
      </c>
      <c r="D7">
        <v>660693.4</v>
      </c>
      <c r="E7">
        <v>4.9270003172568977</v>
      </c>
      <c r="F7">
        <v>1.0090342979656997E-3</v>
      </c>
      <c r="G7">
        <v>660693.4</v>
      </c>
      <c r="H7">
        <v>5.0134224364956026</v>
      </c>
      <c r="I7">
        <v>3.1547596731234806E-3</v>
      </c>
      <c r="J7">
        <v>660693.4</v>
      </c>
      <c r="K7">
        <v>5.011088786777691</v>
      </c>
      <c r="L7">
        <v>6.1110661084456369E-2</v>
      </c>
      <c r="M7">
        <f t="shared" ref="M7:M70" si="8">ABS(C7)</f>
        <v>6.5735655477112159E-2</v>
      </c>
      <c r="N7" s="13">
        <f t="shared" si="4"/>
        <v>5.8199999684431036</v>
      </c>
      <c r="O7">
        <v>660693.4</v>
      </c>
      <c r="P7">
        <v>4.9871999999999996</v>
      </c>
      <c r="Q7">
        <v>-1.2078999999999999E-2</v>
      </c>
      <c r="R7">
        <v>660693.4</v>
      </c>
      <c r="S7">
        <v>4.9861000000000004</v>
      </c>
      <c r="T7">
        <v>-1.2109E-2</v>
      </c>
      <c r="U7">
        <v>660693.4</v>
      </c>
      <c r="V7">
        <v>4.9875999999999996</v>
      </c>
      <c r="W7">
        <v>-1.2035000000000001E-2</v>
      </c>
      <c r="X7">
        <v>660693.4</v>
      </c>
      <c r="Y7">
        <v>4.9991000000000003</v>
      </c>
      <c r="Z7">
        <v>-1.2045999999999999E-2</v>
      </c>
      <c r="AA7">
        <f t="shared" si="0"/>
        <v>1.5058256153249489E-2</v>
      </c>
      <c r="AB7" s="1">
        <f t="shared" si="5"/>
        <v>4.6380809075135948E-2</v>
      </c>
      <c r="AC7" s="2">
        <f t="shared" si="6"/>
        <v>5.0085759464566032E-2</v>
      </c>
      <c r="AD7" s="2">
        <f t="shared" si="7"/>
        <v>5.3475065047720885E-2</v>
      </c>
      <c r="AE7">
        <f t="shared" si="1"/>
        <v>1.2078999999999999E-2</v>
      </c>
      <c r="AF7">
        <f t="shared" si="2"/>
        <v>1.2800000000000367E-2</v>
      </c>
      <c r="AG7">
        <f t="shared" si="3"/>
        <v>24.872309742240997</v>
      </c>
      <c r="AR7" s="6" t="s">
        <v>17</v>
      </c>
      <c r="AS7" s="6">
        <v>0.92420009534559833</v>
      </c>
    </row>
    <row r="8" spans="1:49" x14ac:dyDescent="0.3">
      <c r="A8">
        <v>537031.80000000005</v>
      </c>
      <c r="B8">
        <v>5.0521306446898961</v>
      </c>
      <c r="C8">
        <v>1.2045403945753817E-2</v>
      </c>
      <c r="D8">
        <v>537031.80000000005</v>
      </c>
      <c r="E8">
        <v>4.9884088310864172</v>
      </c>
      <c r="F8">
        <v>-2.331308118998579E-6</v>
      </c>
      <c r="G8">
        <v>537031.80000000005</v>
      </c>
      <c r="H8">
        <v>4.9589649632980581</v>
      </c>
      <c r="I8">
        <v>2.3118729313514663E-2</v>
      </c>
      <c r="J8">
        <v>537031.80000000005</v>
      </c>
      <c r="K8">
        <v>5.0140857991937082</v>
      </c>
      <c r="L8">
        <v>-4.2395584660321006E-2</v>
      </c>
      <c r="M8">
        <f t="shared" si="8"/>
        <v>1.2045403945753817E-2</v>
      </c>
      <c r="N8" s="13">
        <f t="shared" si="4"/>
        <v>5.7300000029353555</v>
      </c>
      <c r="O8">
        <v>537031.80000000005</v>
      </c>
      <c r="P8">
        <v>4.9871999999999996</v>
      </c>
      <c r="Q8">
        <v>-1.486E-2</v>
      </c>
      <c r="R8">
        <v>537031.80000000005</v>
      </c>
      <c r="S8">
        <v>4.9861000000000004</v>
      </c>
      <c r="T8">
        <v>-1.4897000000000001E-2</v>
      </c>
      <c r="U8">
        <v>537031.80000000005</v>
      </c>
      <c r="V8">
        <v>4.9875999999999996</v>
      </c>
      <c r="W8">
        <v>-1.4806E-2</v>
      </c>
      <c r="X8">
        <v>537031.80000000005</v>
      </c>
      <c r="Y8">
        <v>4.9991000000000003</v>
      </c>
      <c r="Z8">
        <v>-1.4819000000000001E-2</v>
      </c>
      <c r="AA8">
        <f t="shared" si="0"/>
        <v>8.4103638571831566E-3</v>
      </c>
      <c r="AB8" s="1">
        <f t="shared" si="5"/>
        <v>3.466237947726851E-2</v>
      </c>
      <c r="AC8" s="2">
        <f t="shared" si="6"/>
        <v>5.0098470481715007E-2</v>
      </c>
      <c r="AD8" s="2">
        <f t="shared" si="7"/>
        <v>5.3488914621591145E-2</v>
      </c>
      <c r="AE8">
        <f t="shared" si="1"/>
        <v>1.486E-2</v>
      </c>
      <c r="AF8">
        <f t="shared" si="2"/>
        <v>1.2800000000000367E-2</v>
      </c>
      <c r="AG8">
        <f t="shared" si="3"/>
        <v>24.872384659599994</v>
      </c>
      <c r="AH8" s="5" t="s">
        <v>16</v>
      </c>
      <c r="AI8" s="5"/>
      <c r="AR8" s="6" t="s">
        <v>18</v>
      </c>
      <c r="AS8" s="6">
        <v>0.85414581623681296</v>
      </c>
    </row>
    <row r="9" spans="1:49" x14ac:dyDescent="0.3">
      <c r="A9">
        <v>436515.8</v>
      </c>
      <c r="B9">
        <v>5.031910929010337</v>
      </c>
      <c r="C9">
        <v>-4.2581265892619263E-2</v>
      </c>
      <c r="D9">
        <v>436515.8</v>
      </c>
      <c r="E9">
        <v>4.9579003997496329</v>
      </c>
      <c r="F9">
        <v>-7.9107482610521834E-2</v>
      </c>
      <c r="G9">
        <v>436515.8</v>
      </c>
      <c r="H9">
        <v>5.0788600118539762</v>
      </c>
      <c r="I9">
        <v>-3.0541431873968104E-2</v>
      </c>
      <c r="J9">
        <v>436515.8</v>
      </c>
      <c r="K9">
        <v>5.0274351918960747</v>
      </c>
      <c r="L9">
        <v>-5.5436857786448669E-3</v>
      </c>
      <c r="M9">
        <f t="shared" si="8"/>
        <v>4.2581265892619263E-2</v>
      </c>
      <c r="N9" s="13">
        <f t="shared" si="4"/>
        <v>5.639999967923897</v>
      </c>
      <c r="O9">
        <v>436515.8</v>
      </c>
      <c r="P9">
        <v>4.9871999999999996</v>
      </c>
      <c r="Q9">
        <v>-1.8282E-2</v>
      </c>
      <c r="R9">
        <v>436515.8</v>
      </c>
      <c r="S9">
        <v>4.9861000000000004</v>
      </c>
      <c r="T9">
        <v>-1.8328000000000001E-2</v>
      </c>
      <c r="U9">
        <v>436515.8</v>
      </c>
      <c r="V9">
        <v>4.9875999999999996</v>
      </c>
      <c r="W9">
        <v>-1.8216E-2</v>
      </c>
      <c r="X9">
        <v>436515.8</v>
      </c>
      <c r="Y9">
        <v>4.9991000000000003</v>
      </c>
      <c r="Z9">
        <v>-1.8232000000000002E-2</v>
      </c>
      <c r="AA9">
        <f t="shared" si="0"/>
        <v>1.6523066908605867E-2</v>
      </c>
      <c r="AB9" s="1">
        <f t="shared" si="5"/>
        <v>4.858434037630683E-2</v>
      </c>
      <c r="AC9" s="2">
        <f t="shared" si="6"/>
        <v>5.0114110999987235E-2</v>
      </c>
      <c r="AD9" s="2">
        <f t="shared" si="7"/>
        <v>5.3505956420147077E-2</v>
      </c>
      <c r="AE9">
        <f t="shared" si="1"/>
        <v>1.8282E-2</v>
      </c>
      <c r="AF9">
        <f t="shared" si="2"/>
        <v>1.2800000000000367E-2</v>
      </c>
      <c r="AG9">
        <f t="shared" si="3"/>
        <v>24.872498071523996</v>
      </c>
      <c r="AH9" s="6" t="s">
        <v>17</v>
      </c>
      <c r="AI9" s="6">
        <v>0.92467786626623072</v>
      </c>
      <c r="AR9" s="6" t="s">
        <v>19</v>
      </c>
      <c r="AS9" s="6">
        <v>0.85116920024164588</v>
      </c>
    </row>
    <row r="10" spans="1:49" x14ac:dyDescent="0.3">
      <c r="A10">
        <v>354813.4</v>
      </c>
      <c r="B10">
        <v>4.9871593264617786</v>
      </c>
      <c r="C10">
        <v>-3.7451902390112202E-2</v>
      </c>
      <c r="D10">
        <v>354813.4</v>
      </c>
      <c r="E10">
        <v>4.9866764319608592</v>
      </c>
      <c r="F10">
        <v>-4.188112236626039E-4</v>
      </c>
      <c r="G10">
        <v>354813.4</v>
      </c>
      <c r="H10">
        <v>5.0410572309556301</v>
      </c>
      <c r="I10">
        <v>-3.5498098165144376E-2</v>
      </c>
      <c r="J10">
        <v>354813.4</v>
      </c>
      <c r="K10">
        <v>5.0251559896923936</v>
      </c>
      <c r="L10">
        <v>4.3950069859638341E-2</v>
      </c>
      <c r="M10">
        <f t="shared" si="8"/>
        <v>3.7451902390112202E-2</v>
      </c>
      <c r="N10" s="13">
        <f t="shared" si="4"/>
        <v>5.5500000131781917</v>
      </c>
      <c r="O10">
        <v>354813.4</v>
      </c>
      <c r="P10">
        <v>4.9871999999999996</v>
      </c>
      <c r="Q10">
        <v>-2.2491000000000001E-2</v>
      </c>
      <c r="R10">
        <v>354813.4</v>
      </c>
      <c r="S10">
        <v>4.9861000000000004</v>
      </c>
      <c r="T10">
        <v>-2.2547999999999999E-2</v>
      </c>
      <c r="U10">
        <v>354813.4</v>
      </c>
      <c r="V10">
        <v>4.9875999999999996</v>
      </c>
      <c r="W10">
        <v>-2.2409999999999999E-2</v>
      </c>
      <c r="X10">
        <v>354813.4</v>
      </c>
      <c r="Y10">
        <v>4.9991000000000003</v>
      </c>
      <c r="Z10">
        <v>-2.2429999999999999E-2</v>
      </c>
      <c r="AA10">
        <f t="shared" si="0"/>
        <v>8.8280656528121008E-3</v>
      </c>
      <c r="AB10" s="1">
        <f t="shared" si="5"/>
        <v>3.5512705277351293E-2</v>
      </c>
      <c r="AC10" s="2">
        <f t="shared" si="6"/>
        <v>5.0133348117410013E-2</v>
      </c>
      <c r="AD10" s="2">
        <f t="shared" si="7"/>
        <v>5.3526917533566684E-2</v>
      </c>
      <c r="AE10">
        <f t="shared" si="1"/>
        <v>2.2491000000000001E-2</v>
      </c>
      <c r="AF10">
        <f t="shared" si="2"/>
        <v>1.2800000000000367E-2</v>
      </c>
      <c r="AG10">
        <f t="shared" si="3"/>
        <v>24.872669685080997</v>
      </c>
      <c r="AH10" s="6" t="s">
        <v>18</v>
      </c>
      <c r="AI10" s="6">
        <v>0.85502915636266918</v>
      </c>
      <c r="AR10" s="6" t="s">
        <v>20</v>
      </c>
      <c r="AS10" s="6">
        <v>0.13689352325017862</v>
      </c>
    </row>
    <row r="11" spans="1:49" ht="15" thickBot="1" x14ac:dyDescent="0.35">
      <c r="A11">
        <v>288403.20000000001</v>
      </c>
      <c r="B11">
        <v>4.9604669989616923</v>
      </c>
      <c r="C11">
        <v>-7.754676819658507E-2</v>
      </c>
      <c r="D11">
        <v>288403.20000000001</v>
      </c>
      <c r="E11">
        <v>4.9245588615531233</v>
      </c>
      <c r="F11">
        <v>-1.1576671713415081E-2</v>
      </c>
      <c r="G11">
        <v>288403.20000000001</v>
      </c>
      <c r="H11">
        <v>4.9376585757318026</v>
      </c>
      <c r="I11">
        <v>-4.3923156930262761E-3</v>
      </c>
      <c r="J11">
        <v>288403.20000000001</v>
      </c>
      <c r="K11">
        <v>5.074429987489566</v>
      </c>
      <c r="L11">
        <v>1.88565388626067E-3</v>
      </c>
      <c r="M11">
        <f t="shared" si="8"/>
        <v>7.754676819658507E-2</v>
      </c>
      <c r="N11" s="13">
        <f t="shared" si="4"/>
        <v>5.4600000748221209</v>
      </c>
      <c r="O11">
        <v>288403.20000000001</v>
      </c>
      <c r="P11">
        <v>4.9871999999999996</v>
      </c>
      <c r="Q11">
        <v>-2.767E-2</v>
      </c>
      <c r="R11">
        <v>288403.20000000001</v>
      </c>
      <c r="S11">
        <v>4.9861000000000004</v>
      </c>
      <c r="T11">
        <v>-2.7740000000000001E-2</v>
      </c>
      <c r="U11">
        <v>288403.20000000001</v>
      </c>
      <c r="V11">
        <v>4.9875999999999996</v>
      </c>
      <c r="W11">
        <v>-2.7570999999999998E-2</v>
      </c>
      <c r="X11">
        <v>288403.20000000001</v>
      </c>
      <c r="Y11">
        <v>4.9991000000000003</v>
      </c>
      <c r="Z11">
        <v>-2.7595000000000001E-2</v>
      </c>
      <c r="AA11">
        <f t="shared" si="0"/>
        <v>1.6826023485765663E-2</v>
      </c>
      <c r="AB11" s="1">
        <f t="shared" si="5"/>
        <v>4.9027723186210327E-2</v>
      </c>
      <c r="AC11" s="2">
        <f t="shared" si="6"/>
        <v>5.0157017917988378E-2</v>
      </c>
      <c r="AD11" s="2">
        <f t="shared" si="7"/>
        <v>5.3552709314607351E-2</v>
      </c>
      <c r="AE11">
        <f t="shared" si="1"/>
        <v>2.767E-2</v>
      </c>
      <c r="AF11">
        <f t="shared" si="2"/>
        <v>1.2800000000000367E-2</v>
      </c>
      <c r="AG11">
        <f t="shared" si="3"/>
        <v>24.872929468899997</v>
      </c>
      <c r="AH11" s="6" t="s">
        <v>19</v>
      </c>
      <c r="AI11" s="6">
        <v>0.8505455220233703</v>
      </c>
      <c r="AR11" s="7" t="s">
        <v>21</v>
      </c>
      <c r="AS11" s="7">
        <v>101</v>
      </c>
    </row>
    <row r="12" spans="1:49" x14ac:dyDescent="0.3">
      <c r="A12">
        <v>234422.9</v>
      </c>
      <c r="B12">
        <v>5.0458335379062191</v>
      </c>
      <c r="C12">
        <v>-6.5988934997207344E-2</v>
      </c>
      <c r="D12">
        <v>234422.9</v>
      </c>
      <c r="E12">
        <v>5.042637168537567</v>
      </c>
      <c r="F12">
        <v>2.5134138416902631E-2</v>
      </c>
      <c r="G12">
        <v>234422.9</v>
      </c>
      <c r="H12">
        <v>4.9465324656375742</v>
      </c>
      <c r="I12">
        <v>-2.9047932011039022E-2</v>
      </c>
      <c r="J12">
        <v>234422.9</v>
      </c>
      <c r="K12">
        <v>4.9747484546094256</v>
      </c>
      <c r="L12">
        <v>-8.8261427755682326E-2</v>
      </c>
      <c r="M12">
        <f t="shared" si="8"/>
        <v>6.5988934997207344E-2</v>
      </c>
      <c r="N12" s="13">
        <f t="shared" si="4"/>
        <v>5.3700000342140388</v>
      </c>
      <c r="O12">
        <v>234422.9</v>
      </c>
      <c r="P12">
        <v>4.9871999999999996</v>
      </c>
      <c r="Q12">
        <v>-3.4042000000000003E-2</v>
      </c>
      <c r="R12">
        <v>234422.9</v>
      </c>
      <c r="S12">
        <v>4.9861000000000004</v>
      </c>
      <c r="T12">
        <v>-3.4127999999999999E-2</v>
      </c>
      <c r="U12">
        <v>234422.9</v>
      </c>
      <c r="V12">
        <v>4.9875999999999996</v>
      </c>
      <c r="W12">
        <v>-3.3918999999999998E-2</v>
      </c>
      <c r="X12">
        <v>234422.9</v>
      </c>
      <c r="Y12">
        <v>4.9991000000000003</v>
      </c>
      <c r="Z12">
        <v>-3.3949E-2</v>
      </c>
      <c r="AA12">
        <f t="shared" si="0"/>
        <v>1.642005815269271E-2</v>
      </c>
      <c r="AB12" s="1">
        <f t="shared" si="5"/>
        <v>4.8432660398142653E-2</v>
      </c>
      <c r="AC12" s="2">
        <f t="shared" si="6"/>
        <v>5.0186139114799327E-2</v>
      </c>
      <c r="AD12" s="2">
        <f t="shared" si="7"/>
        <v>5.3584442318814943E-2</v>
      </c>
      <c r="AE12">
        <f t="shared" si="1"/>
        <v>3.4042000000000003E-2</v>
      </c>
      <c r="AF12">
        <f t="shared" si="2"/>
        <v>1.2800000000000367E-2</v>
      </c>
      <c r="AG12">
        <f t="shared" si="3"/>
        <v>24.873322697763996</v>
      </c>
      <c r="AH12" s="6" t="s">
        <v>20</v>
      </c>
      <c r="AI12" s="6">
        <v>0.13718005080940837</v>
      </c>
    </row>
    <row r="13" spans="1:49" ht="15" thickBot="1" x14ac:dyDescent="0.35">
      <c r="A13">
        <v>190546.1</v>
      </c>
      <c r="B13">
        <v>5.0284738368850412</v>
      </c>
      <c r="C13">
        <v>6.6477013471657465E-3</v>
      </c>
      <c r="D13">
        <v>190546.1</v>
      </c>
      <c r="E13">
        <v>4.964086596787638</v>
      </c>
      <c r="F13">
        <v>-6.0961609452359962E-2</v>
      </c>
      <c r="G13">
        <v>190546.1</v>
      </c>
      <c r="H13">
        <v>5.0353905933775422</v>
      </c>
      <c r="I13">
        <v>-2.7497402905563913E-2</v>
      </c>
      <c r="J13">
        <v>190546.1</v>
      </c>
      <c r="K13">
        <v>4.9728700521336577</v>
      </c>
      <c r="L13">
        <v>-3.0037723216363783E-2</v>
      </c>
      <c r="M13">
        <f t="shared" si="8"/>
        <v>6.6477013471657465E-3</v>
      </c>
      <c r="N13" s="13">
        <f t="shared" si="4"/>
        <v>5.2800000642820892</v>
      </c>
      <c r="O13">
        <v>190546.1</v>
      </c>
      <c r="P13">
        <v>4.9871999999999996</v>
      </c>
      <c r="Q13">
        <v>-4.1881000000000002E-2</v>
      </c>
      <c r="R13">
        <v>190546.1</v>
      </c>
      <c r="S13">
        <v>4.9861000000000004</v>
      </c>
      <c r="T13">
        <v>-4.1986000000000002E-2</v>
      </c>
      <c r="U13">
        <v>190546.1</v>
      </c>
      <c r="V13">
        <v>4.9875999999999996</v>
      </c>
      <c r="W13">
        <v>-4.1730000000000003E-2</v>
      </c>
      <c r="X13">
        <v>190546.1</v>
      </c>
      <c r="Y13">
        <v>4.9991000000000003</v>
      </c>
      <c r="Z13">
        <v>-4.1766999999999999E-2</v>
      </c>
      <c r="AA13">
        <f t="shared" si="0"/>
        <v>8.2153218751023424E-3</v>
      </c>
      <c r="AB13" s="1">
        <f t="shared" si="5"/>
        <v>3.425809992876E-2</v>
      </c>
      <c r="AC13" s="2">
        <f t="shared" si="6"/>
        <v>5.0221963221680398E-2</v>
      </c>
      <c r="AD13" s="2">
        <f t="shared" si="7"/>
        <v>5.3623481085290671E-2</v>
      </c>
      <c r="AE13">
        <f t="shared" si="1"/>
        <v>4.1881000000000002E-2</v>
      </c>
      <c r="AF13">
        <f t="shared" si="2"/>
        <v>1.2800000000000367E-2</v>
      </c>
      <c r="AG13">
        <f t="shared" si="3"/>
        <v>24.873917858160997</v>
      </c>
      <c r="AH13" s="7" t="s">
        <v>21</v>
      </c>
      <c r="AI13" s="7">
        <v>101</v>
      </c>
      <c r="AR13" t="s">
        <v>22</v>
      </c>
    </row>
    <row r="14" spans="1:49" x14ac:dyDescent="0.3">
      <c r="A14">
        <v>154881.70000000001</v>
      </c>
      <c r="B14">
        <v>4.8640987356364143</v>
      </c>
      <c r="C14">
        <v>-7.2440579776642255E-2</v>
      </c>
      <c r="D14">
        <v>154881.70000000001</v>
      </c>
      <c r="E14">
        <v>5.0230920981053053</v>
      </c>
      <c r="F14">
        <v>-0.15081092635546439</v>
      </c>
      <c r="G14">
        <v>154881.70000000001</v>
      </c>
      <c r="H14">
        <v>4.9601824974299937</v>
      </c>
      <c r="I14">
        <v>-5.4657584042618605E-2</v>
      </c>
      <c r="J14">
        <v>154881.70000000001</v>
      </c>
      <c r="K14">
        <v>4.9524407551123453</v>
      </c>
      <c r="L14">
        <v>-8.6799804665591285E-2</v>
      </c>
      <c r="M14">
        <f t="shared" si="8"/>
        <v>7.2440579776642255E-2</v>
      </c>
      <c r="N14" s="13">
        <f t="shared" si="4"/>
        <v>5.190000106858478</v>
      </c>
      <c r="O14">
        <v>154881.70000000001</v>
      </c>
      <c r="P14">
        <v>4.9871999999999996</v>
      </c>
      <c r="Q14">
        <v>-5.1525000000000001E-2</v>
      </c>
      <c r="R14">
        <v>154881.70000000001</v>
      </c>
      <c r="S14">
        <v>4.9862000000000002</v>
      </c>
      <c r="T14">
        <v>-5.1653999999999999E-2</v>
      </c>
      <c r="U14">
        <v>154881.70000000001</v>
      </c>
      <c r="V14">
        <v>4.9875999999999996</v>
      </c>
      <c r="W14">
        <v>-5.1339000000000003E-2</v>
      </c>
      <c r="X14">
        <v>154881.70000000001</v>
      </c>
      <c r="Y14">
        <v>4.9991000000000003</v>
      </c>
      <c r="Z14">
        <v>-5.1385E-2</v>
      </c>
      <c r="AA14">
        <f t="shared" si="0"/>
        <v>3.0978531682393218E-2</v>
      </c>
      <c r="AB14" s="1">
        <f t="shared" si="5"/>
        <v>6.6524465620222559E-2</v>
      </c>
      <c r="AC14" s="2">
        <f t="shared" si="6"/>
        <v>5.0266033809921715E-2</v>
      </c>
      <c r="AD14" s="2">
        <f t="shared" si="7"/>
        <v>5.3671508877597328E-2</v>
      </c>
      <c r="AE14">
        <f t="shared" si="1"/>
        <v>5.1525000000000001E-2</v>
      </c>
      <c r="AF14">
        <f t="shared" si="2"/>
        <v>1.2800000000000367E-2</v>
      </c>
      <c r="AG14">
        <f t="shared" si="3"/>
        <v>24.874818665624996</v>
      </c>
      <c r="AR14" s="8"/>
      <c r="AS14" s="8" t="s">
        <v>23</v>
      </c>
      <c r="AT14" s="8" t="s">
        <v>5</v>
      </c>
      <c r="AU14" s="8" t="s">
        <v>24</v>
      </c>
      <c r="AV14" s="8" t="s">
        <v>25</v>
      </c>
      <c r="AW14" s="8" t="s">
        <v>26</v>
      </c>
    </row>
    <row r="15" spans="1:49" ht="15" thickBot="1" x14ac:dyDescent="0.35">
      <c r="A15">
        <v>125892.5</v>
      </c>
      <c r="B15">
        <v>4.9669807357579678</v>
      </c>
      <c r="C15">
        <v>2.1447092714562369E-2</v>
      </c>
      <c r="D15">
        <v>125892.5</v>
      </c>
      <c r="E15">
        <v>5.0614031167404185</v>
      </c>
      <c r="F15">
        <v>-4.2823888307656252E-2</v>
      </c>
      <c r="G15">
        <v>125892.5</v>
      </c>
      <c r="H15">
        <v>4.9266232162997561</v>
      </c>
      <c r="I15">
        <v>-8.5518379508800896E-3</v>
      </c>
      <c r="J15">
        <v>125892.5</v>
      </c>
      <c r="K15">
        <v>4.9805785864512266</v>
      </c>
      <c r="L15">
        <v>2.2591578860239006E-2</v>
      </c>
      <c r="M15">
        <f t="shared" si="8"/>
        <v>2.1447092714562369E-2</v>
      </c>
      <c r="N15" s="13">
        <f t="shared" si="4"/>
        <v>5.0999998579423673</v>
      </c>
      <c r="O15">
        <v>125892.5</v>
      </c>
      <c r="P15">
        <v>4.9871999999999996</v>
      </c>
      <c r="Q15">
        <v>-6.3389000000000001E-2</v>
      </c>
      <c r="R15">
        <v>125892.5</v>
      </c>
      <c r="S15">
        <v>4.9862000000000002</v>
      </c>
      <c r="T15">
        <v>-6.3548999999999994E-2</v>
      </c>
      <c r="U15">
        <v>125892.5</v>
      </c>
      <c r="V15">
        <v>4.9877000000000002</v>
      </c>
      <c r="W15">
        <v>-6.3160999999999995E-2</v>
      </c>
      <c r="X15">
        <v>125892.5</v>
      </c>
      <c r="Y15">
        <v>4.9991000000000003</v>
      </c>
      <c r="Z15">
        <v>-6.3216999999999995E-2</v>
      </c>
      <c r="AA15">
        <f t="shared" si="0"/>
        <v>2.8109709348428043E-2</v>
      </c>
      <c r="AB15" s="1">
        <f t="shared" si="5"/>
        <v>6.3369336149758967E-2</v>
      </c>
      <c r="AC15" s="2">
        <f t="shared" si="6"/>
        <v>5.0320245682742258E-2</v>
      </c>
      <c r="AD15" s="2">
        <f t="shared" si="7"/>
        <v>5.3730592424665581E-2</v>
      </c>
      <c r="AE15">
        <f t="shared" si="1"/>
        <v>6.3389000000000001E-2</v>
      </c>
      <c r="AF15">
        <f t="shared" si="2"/>
        <v>1.2800000000000367E-2</v>
      </c>
      <c r="AG15">
        <f t="shared" si="3"/>
        <v>24.876182005320995</v>
      </c>
      <c r="AH15" t="s">
        <v>22</v>
      </c>
      <c r="AR15" s="6" t="s">
        <v>27</v>
      </c>
      <c r="AS15" s="6">
        <v>2</v>
      </c>
      <c r="AT15" s="6">
        <v>10.754866027030308</v>
      </c>
      <c r="AU15" s="6">
        <v>5.3774330135151542</v>
      </c>
      <c r="AV15" s="6">
        <v>286.95196747703704</v>
      </c>
      <c r="AW15" s="6">
        <v>1.0765288374689829E-41</v>
      </c>
    </row>
    <row r="16" spans="1:49" x14ac:dyDescent="0.3">
      <c r="A16">
        <v>102329.3</v>
      </c>
      <c r="B16">
        <v>4.9991722992311018</v>
      </c>
      <c r="C16">
        <v>-6.1054594600026046E-2</v>
      </c>
      <c r="D16">
        <v>102329.3</v>
      </c>
      <c r="E16">
        <v>5.1091291158834586</v>
      </c>
      <c r="F16">
        <v>-0.14241931880235681</v>
      </c>
      <c r="G16">
        <v>102329.3</v>
      </c>
      <c r="H16">
        <v>4.970936835468617</v>
      </c>
      <c r="I16">
        <v>-7.4053832491361771E-2</v>
      </c>
      <c r="J16">
        <v>102329.3</v>
      </c>
      <c r="K16">
        <v>5.047787162382317</v>
      </c>
      <c r="L16">
        <v>2.0938905831255017E-2</v>
      </c>
      <c r="M16">
        <f t="shared" si="8"/>
        <v>6.1054594600026046E-2</v>
      </c>
      <c r="N16" s="13">
        <f t="shared" si="4"/>
        <v>5.0100000032761152</v>
      </c>
      <c r="O16">
        <v>102329.3</v>
      </c>
      <c r="P16">
        <v>4.9873000000000003</v>
      </c>
      <c r="Q16">
        <v>-7.7986E-2</v>
      </c>
      <c r="R16">
        <v>102329.3</v>
      </c>
      <c r="S16">
        <v>4.9862000000000002</v>
      </c>
      <c r="T16">
        <v>-7.8182000000000001E-2</v>
      </c>
      <c r="U16">
        <v>102329.3</v>
      </c>
      <c r="V16">
        <v>4.9877000000000002</v>
      </c>
      <c r="W16">
        <v>-7.7704999999999996E-2</v>
      </c>
      <c r="X16">
        <v>102329.3</v>
      </c>
      <c r="Y16">
        <v>4.9992000000000001</v>
      </c>
      <c r="Z16">
        <v>-7.7773999999999996E-2</v>
      </c>
      <c r="AA16">
        <f t="shared" si="0"/>
        <v>3.2064909471953666E-2</v>
      </c>
      <c r="AB16" s="1">
        <f t="shared" si="5"/>
        <v>6.768087878519484E-2</v>
      </c>
      <c r="AC16" s="2">
        <f t="shared" si="6"/>
        <v>5.0385845735544388E-2</v>
      </c>
      <c r="AD16" s="2">
        <f t="shared" si="7"/>
        <v>5.380233226972235E-2</v>
      </c>
      <c r="AE16">
        <f t="shared" si="1"/>
        <v>7.7986E-2</v>
      </c>
      <c r="AF16">
        <f t="shared" si="2"/>
        <v>1.2699999999999712E-2</v>
      </c>
      <c r="AG16">
        <f t="shared" si="3"/>
        <v>24.879243106196004</v>
      </c>
      <c r="AH16" s="8"/>
      <c r="AI16" s="8" t="s">
        <v>23</v>
      </c>
      <c r="AJ16" s="8" t="s">
        <v>5</v>
      </c>
      <c r="AK16" s="8" t="s">
        <v>24</v>
      </c>
      <c r="AL16" s="8" t="s">
        <v>25</v>
      </c>
      <c r="AM16" s="8" t="s">
        <v>26</v>
      </c>
      <c r="AR16" s="6" t="s">
        <v>28</v>
      </c>
      <c r="AS16" s="6">
        <v>98</v>
      </c>
      <c r="AT16" s="6">
        <v>1.8365039973690254</v>
      </c>
      <c r="AU16" s="6">
        <v>1.8739836707847197E-2</v>
      </c>
      <c r="AV16" s="6"/>
      <c r="AW16" s="6"/>
    </row>
    <row r="17" spans="1:52" ht="15" thickBot="1" x14ac:dyDescent="0.35">
      <c r="A17">
        <v>83176.38</v>
      </c>
      <c r="B17">
        <v>4.9758691894185683</v>
      </c>
      <c r="C17">
        <v>-6.5297096967208965E-2</v>
      </c>
      <c r="D17">
        <v>83176.38</v>
      </c>
      <c r="E17">
        <v>4.9927602317227917</v>
      </c>
      <c r="F17">
        <v>-0.13571270450526141</v>
      </c>
      <c r="G17">
        <v>83176.38</v>
      </c>
      <c r="H17">
        <v>4.9782285397139328</v>
      </c>
      <c r="I17">
        <v>-6.8200672171054286E-2</v>
      </c>
      <c r="J17">
        <v>83176.38</v>
      </c>
      <c r="K17">
        <v>5.0407159297281448</v>
      </c>
      <c r="L17">
        <v>-0.1514222807001836</v>
      </c>
      <c r="M17">
        <f t="shared" si="8"/>
        <v>6.5297096967208965E-2</v>
      </c>
      <c r="N17" s="13">
        <f t="shared" si="4"/>
        <v>4.9200000150883589</v>
      </c>
      <c r="O17">
        <v>83176.38</v>
      </c>
      <c r="P17">
        <v>4.9873000000000003</v>
      </c>
      <c r="Q17">
        <v>-9.5943000000000001E-2</v>
      </c>
      <c r="R17">
        <v>83176.38</v>
      </c>
      <c r="S17">
        <v>4.9863</v>
      </c>
      <c r="T17">
        <v>-9.6185000000000007E-2</v>
      </c>
      <c r="U17">
        <v>83176.38</v>
      </c>
      <c r="V17">
        <v>4.9878</v>
      </c>
      <c r="W17">
        <v>-9.5597000000000001E-2</v>
      </c>
      <c r="X17">
        <v>83176.38</v>
      </c>
      <c r="Y17">
        <v>4.9992000000000001</v>
      </c>
      <c r="Z17">
        <v>-9.5682000000000003E-2</v>
      </c>
      <c r="AA17">
        <f t="shared" si="0"/>
        <v>8.3467317648575692E-3</v>
      </c>
      <c r="AB17" s="1">
        <f t="shared" si="5"/>
        <v>3.4531004215378823E-2</v>
      </c>
      <c r="AC17" s="2">
        <f t="shared" si="6"/>
        <v>5.0467884515785634E-2</v>
      </c>
      <c r="AD17" s="2">
        <f t="shared" si="7"/>
        <v>5.3891759381548422E-2</v>
      </c>
      <c r="AE17">
        <f t="shared" si="1"/>
        <v>9.5943000000000001E-2</v>
      </c>
      <c r="AF17">
        <f t="shared" si="2"/>
        <v>1.2699999999999712E-2</v>
      </c>
      <c r="AG17">
        <f t="shared" si="3"/>
        <v>24.882366349249001</v>
      </c>
      <c r="AH17" s="6" t="s">
        <v>27</v>
      </c>
      <c r="AI17" s="6">
        <v>3</v>
      </c>
      <c r="AJ17" s="6">
        <v>10.765988489412363</v>
      </c>
      <c r="AK17" s="6">
        <v>3.5886628298041212</v>
      </c>
      <c r="AL17" s="6">
        <v>190.70001959534696</v>
      </c>
      <c r="AM17" s="6">
        <v>1.5399465935501437E-40</v>
      </c>
      <c r="AR17" s="7" t="s">
        <v>29</v>
      </c>
      <c r="AS17" s="7">
        <v>100</v>
      </c>
      <c r="AT17" s="7">
        <v>12.591370024399334</v>
      </c>
      <c r="AU17" s="7"/>
      <c r="AV17" s="7"/>
      <c r="AW17" s="7"/>
    </row>
    <row r="18" spans="1:52" ht="15" thickBot="1" x14ac:dyDescent="0.35">
      <c r="A18">
        <v>67608.3</v>
      </c>
      <c r="B18">
        <v>4.9406670151355074</v>
      </c>
      <c r="C18">
        <v>-0.1418745139487648</v>
      </c>
      <c r="D18">
        <v>67608.3</v>
      </c>
      <c r="E18">
        <v>4.9657100506609213</v>
      </c>
      <c r="F18">
        <v>-0.12265348435947562</v>
      </c>
      <c r="G18">
        <v>67608.3</v>
      </c>
      <c r="H18">
        <v>5.0079186981095818</v>
      </c>
      <c r="I18">
        <v>-0.15700557683361258</v>
      </c>
      <c r="J18">
        <v>67608.3</v>
      </c>
      <c r="K18">
        <v>4.9722351075839315</v>
      </c>
      <c r="L18">
        <v>-8.418589380811245E-2</v>
      </c>
      <c r="M18">
        <f t="shared" si="8"/>
        <v>0.1418745139487648</v>
      </c>
      <c r="N18" s="13">
        <f t="shared" si="4"/>
        <v>4.8300000158074186</v>
      </c>
      <c r="O18">
        <v>67608.3</v>
      </c>
      <c r="P18">
        <v>4.9874000000000001</v>
      </c>
      <c r="Q18">
        <v>-0.11804000000000001</v>
      </c>
      <c r="R18">
        <v>67608.3</v>
      </c>
      <c r="S18">
        <v>4.9863999999999997</v>
      </c>
      <c r="T18">
        <v>-0.11833</v>
      </c>
      <c r="U18">
        <v>67608.3</v>
      </c>
      <c r="V18">
        <v>4.9878</v>
      </c>
      <c r="W18">
        <v>-0.11761000000000001</v>
      </c>
      <c r="X18">
        <v>67608.3</v>
      </c>
      <c r="Y18">
        <v>4.9992999999999999</v>
      </c>
      <c r="Z18">
        <v>-0.11771</v>
      </c>
      <c r="AA18">
        <f t="shared" si="0"/>
        <v>7.0119700353148901E-3</v>
      </c>
      <c r="AB18" s="1">
        <f t="shared" si="5"/>
        <v>3.1649802606730178E-2</v>
      </c>
      <c r="AC18" s="2">
        <f t="shared" si="6"/>
        <v>5.0567730367148483E-2</v>
      </c>
      <c r="AD18" s="2">
        <f t="shared" si="7"/>
        <v>5.4000849749448417E-2</v>
      </c>
      <c r="AE18">
        <f t="shared" si="1"/>
        <v>0.11804000000000001</v>
      </c>
      <c r="AF18">
        <f t="shared" si="2"/>
        <v>1.2599999999999945E-2</v>
      </c>
      <c r="AG18">
        <f t="shared" si="3"/>
        <v>24.888092201599999</v>
      </c>
      <c r="AH18" s="6" t="s">
        <v>28</v>
      </c>
      <c r="AI18" s="6">
        <v>97</v>
      </c>
      <c r="AJ18" s="6">
        <v>1.8253815349869702</v>
      </c>
      <c r="AK18" s="6">
        <v>1.8818366340071859E-2</v>
      </c>
      <c r="AL18" s="6"/>
      <c r="AM18" s="6"/>
    </row>
    <row r="19" spans="1:52" ht="15" thickBot="1" x14ac:dyDescent="0.35">
      <c r="A19">
        <v>54954.09</v>
      </c>
      <c r="B19">
        <v>4.9970202202585918</v>
      </c>
      <c r="C19">
        <v>-0.21780182254882907</v>
      </c>
      <c r="D19">
        <v>54954.09</v>
      </c>
      <c r="E19">
        <v>4.9516849462917074</v>
      </c>
      <c r="F19">
        <v>-0.21195687600606339</v>
      </c>
      <c r="G19">
        <v>54954.09</v>
      </c>
      <c r="H19">
        <v>5.0108833001159931</v>
      </c>
      <c r="I19">
        <v>-0.192123845300323</v>
      </c>
      <c r="J19">
        <v>54954.09</v>
      </c>
      <c r="K19">
        <v>4.9321826822107235</v>
      </c>
      <c r="L19">
        <v>-0.20012832937322178</v>
      </c>
      <c r="M19">
        <f t="shared" si="8"/>
        <v>0.21780182254882907</v>
      </c>
      <c r="N19" s="13">
        <f t="shared" si="4"/>
        <v>4.740000020659954</v>
      </c>
      <c r="O19">
        <v>54954.09</v>
      </c>
      <c r="P19">
        <v>4.9875999999999996</v>
      </c>
      <c r="Q19">
        <v>-0.14521000000000001</v>
      </c>
      <c r="R19">
        <v>54954.09</v>
      </c>
      <c r="S19">
        <v>4.9865000000000004</v>
      </c>
      <c r="T19">
        <v>-0.14557999999999999</v>
      </c>
      <c r="U19">
        <v>54954.09</v>
      </c>
      <c r="V19">
        <v>4.9880000000000004</v>
      </c>
      <c r="W19">
        <v>-0.14469000000000001</v>
      </c>
      <c r="X19">
        <v>54954.09</v>
      </c>
      <c r="Y19">
        <v>4.9995000000000003</v>
      </c>
      <c r="Z19">
        <v>-0.14482</v>
      </c>
      <c r="AA19">
        <f t="shared" si="0"/>
        <v>2.134053856028955E-2</v>
      </c>
      <c r="AB19" s="1">
        <f t="shared" si="5"/>
        <v>5.5214566608420008E-2</v>
      </c>
      <c r="AC19" s="2">
        <f t="shared" si="6"/>
        <v>5.06896366997273E-2</v>
      </c>
      <c r="AD19" s="2">
        <f t="shared" si="7"/>
        <v>5.4134249778464018E-2</v>
      </c>
      <c r="AE19">
        <f t="shared" si="1"/>
        <v>0.14521000000000001</v>
      </c>
      <c r="AF19">
        <f t="shared" si="2"/>
        <v>1.2400000000000411E-2</v>
      </c>
      <c r="AG19">
        <f t="shared" si="3"/>
        <v>24.897239704099999</v>
      </c>
      <c r="AH19" s="7" t="s">
        <v>29</v>
      </c>
      <c r="AI19" s="7">
        <v>100</v>
      </c>
      <c r="AJ19" s="7">
        <v>12.591370024399334</v>
      </c>
      <c r="AK19" s="7"/>
      <c r="AL19" s="7"/>
      <c r="AM19" s="7"/>
      <c r="AR19" s="8"/>
      <c r="AS19" s="8" t="s">
        <v>30</v>
      </c>
      <c r="AT19" s="8" t="s">
        <v>20</v>
      </c>
      <c r="AU19" s="8" t="s">
        <v>31</v>
      </c>
      <c r="AV19" s="8" t="s">
        <v>32</v>
      </c>
      <c r="AW19" s="8" t="s">
        <v>33</v>
      </c>
      <c r="AX19" s="8" t="s">
        <v>34</v>
      </c>
      <c r="AY19" s="8" t="s">
        <v>35</v>
      </c>
      <c r="AZ19" s="8" t="s">
        <v>36</v>
      </c>
    </row>
    <row r="20" spans="1:52" ht="15" thickBot="1" x14ac:dyDescent="0.35">
      <c r="A20">
        <v>44668.36</v>
      </c>
      <c r="B20">
        <v>5.0148001518224792</v>
      </c>
      <c r="C20">
        <v>-0.12953287429654156</v>
      </c>
      <c r="D20">
        <v>44668.36</v>
      </c>
      <c r="E20">
        <v>4.9478261689834344</v>
      </c>
      <c r="F20">
        <v>-9.8313952410803179E-2</v>
      </c>
      <c r="G20">
        <v>44668.36</v>
      </c>
      <c r="H20">
        <v>5.0491864069287349</v>
      </c>
      <c r="I20">
        <v>-0.19750260052960075</v>
      </c>
      <c r="J20">
        <v>44668.36</v>
      </c>
      <c r="K20">
        <v>5.0165062953252946</v>
      </c>
      <c r="L20">
        <v>-0.14924954919324082</v>
      </c>
      <c r="M20">
        <f t="shared" si="8"/>
        <v>0.12953287429654156</v>
      </c>
      <c r="N20" s="13">
        <f t="shared" si="4"/>
        <v>4.6500000076313377</v>
      </c>
      <c r="O20">
        <v>44668.36</v>
      </c>
      <c r="P20">
        <v>4.9878</v>
      </c>
      <c r="Q20">
        <v>-0.17865</v>
      </c>
      <c r="R20">
        <v>44668.36</v>
      </c>
      <c r="S20">
        <v>4.9866999999999999</v>
      </c>
      <c r="T20">
        <v>-0.17910000000000001</v>
      </c>
      <c r="U20">
        <v>44668.36</v>
      </c>
      <c r="V20">
        <v>4.9882</v>
      </c>
      <c r="W20">
        <v>-0.17801</v>
      </c>
      <c r="X20">
        <v>44668.36</v>
      </c>
      <c r="Y20">
        <v>4.9996999999999998</v>
      </c>
      <c r="Z20">
        <v>-0.17817</v>
      </c>
      <c r="AA20">
        <f t="shared" si="0"/>
        <v>1.6397207801705765E-2</v>
      </c>
      <c r="AB20" s="1">
        <f t="shared" si="5"/>
        <v>4.8398948928530854E-2</v>
      </c>
      <c r="AC20" s="2">
        <f t="shared" si="6"/>
        <v>5.0840152397407322E-2</v>
      </c>
      <c r="AD20" s="2">
        <f t="shared" si="7"/>
        <v>5.4298874844576545E-2</v>
      </c>
      <c r="AE20">
        <f t="shared" si="1"/>
        <v>0.17865</v>
      </c>
      <c r="AF20">
        <f t="shared" si="2"/>
        <v>1.2199999999999989E-2</v>
      </c>
      <c r="AG20">
        <f t="shared" si="3"/>
        <v>24.910064662500002</v>
      </c>
      <c r="AR20" s="6" t="s">
        <v>37</v>
      </c>
      <c r="AS20" s="6">
        <v>5.3292769021115571E-2</v>
      </c>
      <c r="AT20" s="6">
        <v>2.2881998936181487E-2</v>
      </c>
      <c r="AU20" s="6">
        <v>2.329025937364587</v>
      </c>
      <c r="AV20" s="6">
        <v>2.1911313163412011E-2</v>
      </c>
      <c r="AW20" s="6">
        <v>7.8841868381657743E-3</v>
      </c>
      <c r="AX20" s="6">
        <v>9.8701351204065368E-2</v>
      </c>
      <c r="AY20" s="6">
        <v>7.8841868381657743E-3</v>
      </c>
      <c r="AZ20" s="6">
        <v>9.8701351204065368E-2</v>
      </c>
    </row>
    <row r="21" spans="1:52" x14ac:dyDescent="0.3">
      <c r="A21">
        <v>36307.81</v>
      </c>
      <c r="B21">
        <v>4.9090071622302061</v>
      </c>
      <c r="C21">
        <v>-0.18642936387520051</v>
      </c>
      <c r="D21">
        <v>36307.81</v>
      </c>
      <c r="E21">
        <v>5.0477139320608115</v>
      </c>
      <c r="F21">
        <v>-0.1513226643143443</v>
      </c>
      <c r="G21">
        <v>36307.81</v>
      </c>
      <c r="H21">
        <v>4.9673624724053083</v>
      </c>
      <c r="I21">
        <v>-0.272132238028158</v>
      </c>
      <c r="J21">
        <v>36307.81</v>
      </c>
      <c r="K21">
        <v>4.9339687444969753</v>
      </c>
      <c r="L21">
        <v>-0.1770652705996926</v>
      </c>
      <c r="M21">
        <f t="shared" si="8"/>
        <v>0.18642936387520051</v>
      </c>
      <c r="N21" s="13">
        <f t="shared" si="4"/>
        <v>4.5600000541015735</v>
      </c>
      <c r="O21">
        <v>36307.81</v>
      </c>
      <c r="P21">
        <v>4.9881000000000002</v>
      </c>
      <c r="Q21">
        <v>-0.21979000000000001</v>
      </c>
      <c r="R21">
        <v>36307.81</v>
      </c>
      <c r="S21">
        <v>4.9870999999999999</v>
      </c>
      <c r="T21">
        <v>-0.22034000000000001</v>
      </c>
      <c r="U21">
        <v>36307.81</v>
      </c>
      <c r="V21">
        <v>4.9885000000000002</v>
      </c>
      <c r="W21">
        <v>-0.219</v>
      </c>
      <c r="X21">
        <v>36307.81</v>
      </c>
      <c r="Y21">
        <v>5</v>
      </c>
      <c r="Z21">
        <v>-0.21919</v>
      </c>
      <c r="AA21">
        <f t="shared" si="0"/>
        <v>2.5210499735201484E-2</v>
      </c>
      <c r="AB21" s="1">
        <f t="shared" si="5"/>
        <v>6.0012498383017192E-2</v>
      </c>
      <c r="AC21" s="2">
        <f t="shared" si="6"/>
        <v>5.102469313753015E-2</v>
      </c>
      <c r="AD21" s="2">
        <f t="shared" si="7"/>
        <v>5.4500892214939235E-2</v>
      </c>
      <c r="AE21">
        <f t="shared" si="1"/>
        <v>0.21979000000000001</v>
      </c>
      <c r="AF21">
        <f t="shared" si="2"/>
        <v>1.18999999999998E-2</v>
      </c>
      <c r="AG21">
        <f t="shared" si="3"/>
        <v>24.9294492541</v>
      </c>
      <c r="AH21" s="8"/>
      <c r="AI21" s="8" t="s">
        <v>30</v>
      </c>
      <c r="AJ21" s="8" t="s">
        <v>20</v>
      </c>
      <c r="AK21" s="8" t="s">
        <v>31</v>
      </c>
      <c r="AL21" s="8" t="s">
        <v>32</v>
      </c>
      <c r="AM21" s="8" t="s">
        <v>33</v>
      </c>
      <c r="AN21" s="8" t="s">
        <v>34</v>
      </c>
      <c r="AO21" s="8" t="s">
        <v>35</v>
      </c>
      <c r="AP21" s="8" t="s">
        <v>36</v>
      </c>
      <c r="AR21" s="6" t="s">
        <v>38</v>
      </c>
      <c r="AS21" s="6">
        <v>4.9800697124283101E-3</v>
      </c>
      <c r="AT21" s="6">
        <v>2.0354798654115681E-3</v>
      </c>
      <c r="AU21" s="6">
        <v>2.4466317732017235</v>
      </c>
      <c r="AV21" s="6">
        <v>1.6201366537559558E-2</v>
      </c>
      <c r="AW21" s="6">
        <v>9.4072616521175424E-4</v>
      </c>
      <c r="AX21" s="6">
        <v>9.0194132596448651E-3</v>
      </c>
      <c r="AY21" s="6">
        <v>9.4072616521175424E-4</v>
      </c>
      <c r="AZ21" s="6">
        <v>9.0194132596448651E-3</v>
      </c>
    </row>
    <row r="22" spans="1:52" ht="15" thickBot="1" x14ac:dyDescent="0.35">
      <c r="A22">
        <v>29512.09</v>
      </c>
      <c r="B22">
        <v>4.967341892772005</v>
      </c>
      <c r="C22">
        <v>-0.35866454418603155</v>
      </c>
      <c r="D22">
        <v>29512.09</v>
      </c>
      <c r="E22">
        <v>4.9553714769141735</v>
      </c>
      <c r="F22">
        <v>-0.15701354482509544</v>
      </c>
      <c r="G22">
        <v>29512.09</v>
      </c>
      <c r="H22">
        <v>4.9277104891295167</v>
      </c>
      <c r="I22">
        <v>-0.31584471191856267</v>
      </c>
      <c r="J22">
        <v>29512.09</v>
      </c>
      <c r="K22">
        <v>5.0179871950732959</v>
      </c>
      <c r="L22">
        <v>-0.1957709976418488</v>
      </c>
      <c r="M22">
        <f t="shared" si="8"/>
        <v>0.35866454418603155</v>
      </c>
      <c r="N22" s="13">
        <f t="shared" si="4"/>
        <v>4.4699999666441936</v>
      </c>
      <c r="O22">
        <v>29512.09</v>
      </c>
      <c r="P22">
        <v>4.9885999999999999</v>
      </c>
      <c r="Q22">
        <v>-0.27039999999999997</v>
      </c>
      <c r="R22">
        <v>29512.09</v>
      </c>
      <c r="S22">
        <v>4.9875999999999996</v>
      </c>
      <c r="T22">
        <v>-0.27107999999999999</v>
      </c>
      <c r="U22">
        <v>29512.09</v>
      </c>
      <c r="V22">
        <v>4.9889999999999999</v>
      </c>
      <c r="W22">
        <v>-0.26941999999999999</v>
      </c>
      <c r="X22">
        <v>29512.09</v>
      </c>
      <c r="Y22">
        <v>5.0004999999999997</v>
      </c>
      <c r="Z22">
        <v>-0.26966000000000001</v>
      </c>
      <c r="AA22">
        <f t="shared" si="0"/>
        <v>3.3969415460225985E-2</v>
      </c>
      <c r="AB22" s="1">
        <f t="shared" si="5"/>
        <v>6.9661852094063226E-2</v>
      </c>
      <c r="AC22" s="2">
        <f t="shared" si="6"/>
        <v>5.1250215280139885E-2</v>
      </c>
      <c r="AD22" s="2">
        <f t="shared" si="7"/>
        <v>5.4748162380407535E-2</v>
      </c>
      <c r="AE22">
        <f t="shared" si="1"/>
        <v>0.27039999999999997</v>
      </c>
      <c r="AF22">
        <f t="shared" si="2"/>
        <v>1.1400000000000077E-2</v>
      </c>
      <c r="AG22">
        <f t="shared" si="3"/>
        <v>24.95924612</v>
      </c>
      <c r="AH22" s="6" t="s">
        <v>37</v>
      </c>
      <c r="AI22" s="6">
        <v>5.0237423791500729E-2</v>
      </c>
      <c r="AJ22" s="6">
        <v>2.3271749270505657E-2</v>
      </c>
      <c r="AK22" s="6">
        <v>2.1587300210032363</v>
      </c>
      <c r="AL22" s="6">
        <v>3.3338232009508813E-2</v>
      </c>
      <c r="AM22" s="6">
        <v>4.0494434352241412E-3</v>
      </c>
      <c r="AN22" s="6">
        <v>9.6425404147777311E-2</v>
      </c>
      <c r="AO22" s="6">
        <v>4.0494434352241412E-3</v>
      </c>
      <c r="AP22" s="6">
        <v>9.6425404147777311E-2</v>
      </c>
      <c r="AR22" s="7" t="s">
        <v>39</v>
      </c>
      <c r="AS22" s="7">
        <v>9.5423253553816242E-3</v>
      </c>
      <c r="AT22" s="7">
        <v>4.2005844902298189E-4</v>
      </c>
      <c r="AU22" s="7">
        <v>22.716660925583604</v>
      </c>
      <c r="AV22" s="7">
        <v>7.7689796130837204E-41</v>
      </c>
      <c r="AW22" s="7">
        <v>8.7087330343042085E-3</v>
      </c>
      <c r="AX22" s="7">
        <v>1.037591767645904E-2</v>
      </c>
      <c r="AY22" s="7">
        <v>8.7087330343042085E-3</v>
      </c>
      <c r="AZ22" s="7">
        <v>1.037591767645904E-2</v>
      </c>
    </row>
    <row r="23" spans="1:52" x14ac:dyDescent="0.3">
      <c r="A23">
        <v>23988.33</v>
      </c>
      <c r="B23">
        <v>5.0200358833090899</v>
      </c>
      <c r="C23">
        <v>-0.33663477622745153</v>
      </c>
      <c r="D23">
        <v>23988.33</v>
      </c>
      <c r="E23">
        <v>4.9748883228004228</v>
      </c>
      <c r="F23">
        <v>-0.24066994327391034</v>
      </c>
      <c r="G23">
        <v>23988.33</v>
      </c>
      <c r="H23">
        <v>5.037142705951835</v>
      </c>
      <c r="I23">
        <v>-0.33007254630852434</v>
      </c>
      <c r="J23">
        <v>23988.33</v>
      </c>
      <c r="K23">
        <v>5.0252087830323102</v>
      </c>
      <c r="L23">
        <v>-0.26348295368357388</v>
      </c>
      <c r="M23">
        <f t="shared" si="8"/>
        <v>0.33663477622745153</v>
      </c>
      <c r="N23" s="13">
        <f t="shared" si="4"/>
        <v>4.3800000146610412</v>
      </c>
      <c r="O23">
        <v>23988.33</v>
      </c>
      <c r="P23">
        <v>4.9893000000000001</v>
      </c>
      <c r="Q23">
        <v>-0.33266000000000001</v>
      </c>
      <c r="R23">
        <v>23988.33</v>
      </c>
      <c r="S23">
        <v>4.9882999999999997</v>
      </c>
      <c r="T23">
        <v>-0.33349000000000001</v>
      </c>
      <c r="U23">
        <v>23988.33</v>
      </c>
      <c r="V23">
        <v>4.9897</v>
      </c>
      <c r="W23">
        <v>-0.33145999999999998</v>
      </c>
      <c r="X23">
        <v>23988.33</v>
      </c>
      <c r="Y23">
        <v>5.0011999999999999</v>
      </c>
      <c r="Z23">
        <v>-0.33174999999999999</v>
      </c>
      <c r="AA23">
        <f t="shared" si="0"/>
        <v>1.7245476036028346E-2</v>
      </c>
      <c r="AB23" s="1">
        <f t="shared" si="5"/>
        <v>4.9635062543713346E-2</v>
      </c>
      <c r="AC23" s="2">
        <f t="shared" si="6"/>
        <v>5.1526623699309958E-2</v>
      </c>
      <c r="AD23" s="2">
        <f t="shared" si="7"/>
        <v>5.5051541892954553E-2</v>
      </c>
      <c r="AE23">
        <f t="shared" si="1"/>
        <v>0.33266000000000001</v>
      </c>
      <c r="AF23">
        <f t="shared" si="2"/>
        <v>1.0699999999999932E-2</v>
      </c>
      <c r="AG23">
        <f t="shared" si="3"/>
        <v>25.003777165600003</v>
      </c>
      <c r="AH23" s="6" t="s">
        <v>38</v>
      </c>
      <c r="AI23" s="6">
        <v>4.5710381226277616E-3</v>
      </c>
      <c r="AJ23" s="6">
        <v>2.107987402190337E-3</v>
      </c>
      <c r="AK23" s="6">
        <v>2.1684371158376723</v>
      </c>
      <c r="AL23" s="6">
        <v>3.2570940010916045E-2</v>
      </c>
      <c r="AM23" s="6">
        <v>3.8726664967521536E-4</v>
      </c>
      <c r="AN23" s="6">
        <v>8.7548095955803078E-3</v>
      </c>
      <c r="AO23" s="6">
        <v>3.8726664967521536E-4</v>
      </c>
      <c r="AP23" s="6">
        <v>8.7548095955803078E-3</v>
      </c>
      <c r="AR23" s="22" t="s">
        <v>81</v>
      </c>
      <c r="AS23" s="1">
        <f>+TINV(0.05,98)</f>
        <v>1.9844674545084788</v>
      </c>
    </row>
    <row r="24" spans="1:52" x14ac:dyDescent="0.3">
      <c r="A24">
        <v>19498.45</v>
      </c>
      <c r="B24">
        <v>4.9972776675159922</v>
      </c>
      <c r="C24">
        <v>-0.43480339270364116</v>
      </c>
      <c r="D24">
        <v>19498.45</v>
      </c>
      <c r="E24">
        <v>4.97043387064915</v>
      </c>
      <c r="F24">
        <v>-0.37335957620744725</v>
      </c>
      <c r="G24">
        <v>19498.45</v>
      </c>
      <c r="H24">
        <v>4.922047876718044</v>
      </c>
      <c r="I24">
        <v>-0.40724320044920009</v>
      </c>
      <c r="J24">
        <v>19498.45</v>
      </c>
      <c r="K24">
        <v>4.992807686735806</v>
      </c>
      <c r="L24">
        <v>-0.41586071845504907</v>
      </c>
      <c r="M24">
        <f t="shared" si="8"/>
        <v>0.43480339270364116</v>
      </c>
      <c r="N24" s="13">
        <f t="shared" si="4"/>
        <v>4.2900000891470293</v>
      </c>
      <c r="O24">
        <v>19498.45</v>
      </c>
      <c r="P24">
        <v>4.9904999999999999</v>
      </c>
      <c r="Q24">
        <v>-0.40925</v>
      </c>
      <c r="R24">
        <v>19498.45</v>
      </c>
      <c r="S24">
        <v>4.9893999999999998</v>
      </c>
      <c r="T24">
        <v>-0.41027999999999998</v>
      </c>
      <c r="U24">
        <v>19498.45</v>
      </c>
      <c r="V24">
        <v>4.9908999999999999</v>
      </c>
      <c r="W24">
        <v>-0.40777000000000002</v>
      </c>
      <c r="X24">
        <v>19498.45</v>
      </c>
      <c r="Y24">
        <v>5.0023999999999997</v>
      </c>
      <c r="Z24">
        <v>-0.40814</v>
      </c>
      <c r="AA24">
        <f t="shared" si="0"/>
        <v>7.3142587766196372E-3</v>
      </c>
      <c r="AB24" s="1">
        <f t="shared" si="5"/>
        <v>3.2324821901221087E-2</v>
      </c>
      <c r="AC24" s="2">
        <f t="shared" si="6"/>
        <v>5.1862793745456125E-2</v>
      </c>
      <c r="AD24" s="2">
        <f t="shared" si="7"/>
        <v>5.5421514641802977E-2</v>
      </c>
      <c r="AE24">
        <f t="shared" si="1"/>
        <v>0.40925</v>
      </c>
      <c r="AF24">
        <f t="shared" si="2"/>
        <v>9.5000000000000639E-3</v>
      </c>
      <c r="AG24">
        <f t="shared" si="3"/>
        <v>25.072575812500002</v>
      </c>
      <c r="AH24" s="6" t="s">
        <v>39</v>
      </c>
      <c r="AI24" s="6">
        <v>1.0809018947010822E-2</v>
      </c>
      <c r="AJ24" s="6">
        <v>1.7005595394883164E-3</v>
      </c>
      <c r="AK24" s="6">
        <v>6.3561543692043632</v>
      </c>
      <c r="AL24" s="6">
        <v>6.7488481333094558E-9</v>
      </c>
      <c r="AM24" s="6">
        <v>7.4338789997910985E-3</v>
      </c>
      <c r="AN24" s="6">
        <v>1.4184158894230546E-2</v>
      </c>
      <c r="AO24" s="6">
        <v>7.4338789997910985E-3</v>
      </c>
      <c r="AP24" s="6">
        <v>1.4184158894230546E-2</v>
      </c>
    </row>
    <row r="25" spans="1:52" ht="15" thickBot="1" x14ac:dyDescent="0.35">
      <c r="A25">
        <v>15848.93</v>
      </c>
      <c r="B25">
        <v>5.0715831085143508</v>
      </c>
      <c r="C25">
        <v>-0.59527264246293343</v>
      </c>
      <c r="D25">
        <v>15848.93</v>
      </c>
      <c r="E25">
        <v>4.9589139962826083</v>
      </c>
      <c r="F25">
        <v>-0.52477830315632745</v>
      </c>
      <c r="G25">
        <v>15848.93</v>
      </c>
      <c r="H25">
        <v>4.95336287815815</v>
      </c>
      <c r="I25">
        <v>-0.5311847635470629</v>
      </c>
      <c r="J25">
        <v>15848.93</v>
      </c>
      <c r="K25">
        <v>4.9873084773106529</v>
      </c>
      <c r="L25">
        <v>-0.52399684617506936</v>
      </c>
      <c r="M25">
        <f t="shared" si="8"/>
        <v>0.59527264246293343</v>
      </c>
      <c r="N25" s="13">
        <f t="shared" si="4"/>
        <v>4.1999999472615537</v>
      </c>
      <c r="O25">
        <v>15848.93</v>
      </c>
      <c r="P25">
        <v>4.9922000000000004</v>
      </c>
      <c r="Q25">
        <v>-0.50346999999999997</v>
      </c>
      <c r="R25">
        <v>15848.93</v>
      </c>
      <c r="S25">
        <v>4.9912000000000001</v>
      </c>
      <c r="T25">
        <v>-0.50473999999999997</v>
      </c>
      <c r="U25">
        <v>15848.93</v>
      </c>
      <c r="V25">
        <v>4.9924999999999997</v>
      </c>
      <c r="W25">
        <v>-0.50165999999999999</v>
      </c>
      <c r="X25">
        <v>15848.93</v>
      </c>
      <c r="Y25">
        <v>5.0041000000000002</v>
      </c>
      <c r="Z25">
        <v>-0.50209999999999999</v>
      </c>
      <c r="AA25">
        <f t="shared" si="0"/>
        <v>1.9338175785217921E-2</v>
      </c>
      <c r="AB25" s="1">
        <f t="shared" si="5"/>
        <v>5.2560408491044069E-2</v>
      </c>
      <c r="AC25" s="2">
        <f t="shared" si="6"/>
        <v>5.2273672418737746E-2</v>
      </c>
      <c r="AD25" s="2">
        <f t="shared" si="7"/>
        <v>5.5874514857003829E-2</v>
      </c>
      <c r="AE25">
        <f t="shared" si="1"/>
        <v>0.50346999999999997</v>
      </c>
      <c r="AF25">
        <f t="shared" si="2"/>
        <v>7.799999999999585E-3</v>
      </c>
      <c r="AG25">
        <f t="shared" si="3"/>
        <v>25.175542880900004</v>
      </c>
      <c r="AH25" s="7" t="s">
        <v>40</v>
      </c>
      <c r="AI25" s="7">
        <v>-1.3880228355042811E-5</v>
      </c>
      <c r="AJ25" s="7">
        <v>1.8054567849707049E-5</v>
      </c>
      <c r="AK25" s="16">
        <v>-0.76879316473188419</v>
      </c>
      <c r="AL25" s="7">
        <v>0.44388394504068029</v>
      </c>
      <c r="AM25" s="7">
        <v>-4.9713547779819026E-5</v>
      </c>
      <c r="AN25" s="7">
        <v>2.1953091069733404E-5</v>
      </c>
      <c r="AO25" s="7">
        <v>-4.9713547779819026E-5</v>
      </c>
      <c r="AP25" s="7">
        <v>2.1953091069733404E-5</v>
      </c>
    </row>
    <row r="26" spans="1:52" x14ac:dyDescent="0.3">
      <c r="A26">
        <v>12882.5</v>
      </c>
      <c r="B26">
        <v>4.9995550032245752</v>
      </c>
      <c r="C26">
        <v>-0.60007944047084771</v>
      </c>
      <c r="D26">
        <v>12882.5</v>
      </c>
      <c r="E26">
        <v>4.9869954009146547</v>
      </c>
      <c r="F26">
        <v>-0.64896537246296526</v>
      </c>
      <c r="G26">
        <v>12882.5</v>
      </c>
      <c r="H26">
        <v>4.8767819852683694</v>
      </c>
      <c r="I26">
        <v>-0.57112800665619312</v>
      </c>
      <c r="J26">
        <v>12882.5</v>
      </c>
      <c r="K26">
        <v>4.9298173573798501</v>
      </c>
      <c r="L26">
        <v>-0.62602878550661722</v>
      </c>
      <c r="M26">
        <f t="shared" si="8"/>
        <v>0.60007944047084771</v>
      </c>
      <c r="N26" s="13">
        <f t="shared" si="4"/>
        <v>4.1100001511331126</v>
      </c>
      <c r="O26">
        <v>12882.5</v>
      </c>
      <c r="P26">
        <v>4.9947999999999997</v>
      </c>
      <c r="Q26">
        <v>-0.61936999999999998</v>
      </c>
      <c r="R26">
        <v>12882.5</v>
      </c>
      <c r="S26">
        <v>4.9938000000000002</v>
      </c>
      <c r="T26">
        <v>-0.62092999999999998</v>
      </c>
      <c r="U26">
        <v>12882.5</v>
      </c>
      <c r="V26">
        <v>4.9950999999999999</v>
      </c>
      <c r="W26">
        <v>-0.61714000000000002</v>
      </c>
      <c r="X26">
        <v>12882.5</v>
      </c>
      <c r="Y26">
        <v>5.0065999999999997</v>
      </c>
      <c r="Z26">
        <v>-0.61768999999999996</v>
      </c>
      <c r="AA26">
        <f t="shared" si="0"/>
        <v>2.3308386113426824E-2</v>
      </c>
      <c r="AB26" s="1">
        <f t="shared" si="5"/>
        <v>5.7704154484536557E-2</v>
      </c>
      <c r="AC26" s="2">
        <f t="shared" si="6"/>
        <v>5.2773185537659813E-2</v>
      </c>
      <c r="AD26" s="2">
        <f t="shared" si="7"/>
        <v>5.6426894890750284E-2</v>
      </c>
      <c r="AE26">
        <f t="shared" si="1"/>
        <v>0.61936999999999998</v>
      </c>
      <c r="AF26">
        <f t="shared" si="2"/>
        <v>5.2000000000003155E-3</v>
      </c>
      <c r="AG26">
        <f t="shared" si="3"/>
        <v>25.331646236899996</v>
      </c>
      <c r="AI26" s="1" t="s">
        <v>68</v>
      </c>
      <c r="AJ26" s="1">
        <f>TINV(0.05,97)</f>
        <v>1.9847231860139838</v>
      </c>
      <c r="AR26" t="s">
        <v>41</v>
      </c>
    </row>
    <row r="27" spans="1:52" ht="15" thickBot="1" x14ac:dyDescent="0.35">
      <c r="A27">
        <v>10471.290000000001</v>
      </c>
      <c r="B27">
        <v>4.9279850846864282</v>
      </c>
      <c r="C27">
        <v>-0.76277330335110427</v>
      </c>
      <c r="D27">
        <v>10471.290000000001</v>
      </c>
      <c r="E27">
        <v>5.0059342329399659</v>
      </c>
      <c r="F27">
        <v>-0.6478452990192175</v>
      </c>
      <c r="G27">
        <v>10471.290000000001</v>
      </c>
      <c r="H27">
        <v>5.0439403803097083</v>
      </c>
      <c r="I27">
        <v>-0.73342090522751213</v>
      </c>
      <c r="J27">
        <v>10471.290000000001</v>
      </c>
      <c r="K27">
        <v>5.0868588206134735</v>
      </c>
      <c r="L27">
        <v>-0.82247490695558489</v>
      </c>
      <c r="M27">
        <f t="shared" si="8"/>
        <v>0.76277330335110427</v>
      </c>
      <c r="N27" s="13">
        <f t="shared" si="4"/>
        <v>4.0200001874449498</v>
      </c>
      <c r="O27">
        <v>10471.290000000001</v>
      </c>
      <c r="P27">
        <v>4.9987000000000004</v>
      </c>
      <c r="Q27">
        <v>-0.76193</v>
      </c>
      <c r="R27">
        <v>10471.290000000001</v>
      </c>
      <c r="S27">
        <v>4.9977</v>
      </c>
      <c r="T27">
        <v>-0.76385000000000003</v>
      </c>
      <c r="U27">
        <v>10471.290000000001</v>
      </c>
      <c r="V27">
        <v>4.9989999999999997</v>
      </c>
      <c r="W27">
        <v>-0.75919000000000003</v>
      </c>
      <c r="X27">
        <v>10471.290000000001</v>
      </c>
      <c r="Y27">
        <v>5.0105000000000004</v>
      </c>
      <c r="Z27">
        <v>-0.75985999999999998</v>
      </c>
      <c r="AA27">
        <f t="shared" si="0"/>
        <v>3.0961183736409888E-2</v>
      </c>
      <c r="AB27" s="1">
        <f t="shared" si="5"/>
        <v>6.6505836195469001E-2</v>
      </c>
      <c r="AC27" s="2">
        <f t="shared" si="6"/>
        <v>5.3379403312902335E-2</v>
      </c>
      <c r="AD27" s="2">
        <f t="shared" si="7"/>
        <v>5.7099638560068069E-2</v>
      </c>
      <c r="AE27">
        <f t="shared" si="1"/>
        <v>0.76193</v>
      </c>
      <c r="AF27">
        <f t="shared" si="2"/>
        <v>1.2999999999996348E-3</v>
      </c>
      <c r="AG27">
        <f t="shared" si="3"/>
        <v>25.567539014900003</v>
      </c>
    </row>
    <row r="28" spans="1:52" x14ac:dyDescent="0.3">
      <c r="A28">
        <v>8511.3799999999992</v>
      </c>
      <c r="B28">
        <v>5.0642484800492458</v>
      </c>
      <c r="C28">
        <v>-0.88126923935826873</v>
      </c>
      <c r="D28">
        <v>8511.3799999999992</v>
      </c>
      <c r="E28">
        <v>4.9422284496505018</v>
      </c>
      <c r="F28">
        <v>-0.93194016523578049</v>
      </c>
      <c r="G28">
        <v>8511.3799999999992</v>
      </c>
      <c r="H28">
        <v>4.9770670285043526</v>
      </c>
      <c r="I28">
        <v>-0.94547727713527585</v>
      </c>
      <c r="J28">
        <v>8511.3799999999992</v>
      </c>
      <c r="K28">
        <v>4.9771150719526123</v>
      </c>
      <c r="L28">
        <v>-0.9521787579326223</v>
      </c>
      <c r="M28">
        <f t="shared" si="8"/>
        <v>0.88126923935826873</v>
      </c>
      <c r="N28" s="13">
        <f t="shared" si="4"/>
        <v>3.9299999805071786</v>
      </c>
      <c r="O28">
        <v>8511.3799999999992</v>
      </c>
      <c r="P28">
        <v>5.0045999999999999</v>
      </c>
      <c r="Q28">
        <v>-0.93727000000000005</v>
      </c>
      <c r="R28">
        <v>8511.3799999999992</v>
      </c>
      <c r="S28">
        <v>5.0035999999999996</v>
      </c>
      <c r="T28">
        <v>-0.93962999999999997</v>
      </c>
      <c r="U28">
        <v>8511.3799999999992</v>
      </c>
      <c r="V28">
        <v>5.0048000000000004</v>
      </c>
      <c r="W28">
        <v>-0.93389999999999995</v>
      </c>
      <c r="X28">
        <v>8511.3799999999992</v>
      </c>
      <c r="Y28">
        <v>5.0164</v>
      </c>
      <c r="Z28">
        <v>-0.93472</v>
      </c>
      <c r="AA28">
        <f t="shared" si="0"/>
        <v>1.327089196972343E-2</v>
      </c>
      <c r="AB28" s="1">
        <f t="shared" si="5"/>
        <v>4.3541264450639119E-2</v>
      </c>
      <c r="AC28" s="2">
        <f t="shared" si="6"/>
        <v>5.4211604252427804E-2</v>
      </c>
      <c r="AD28" s="2">
        <f t="shared" si="7"/>
        <v>5.8004333657118004E-2</v>
      </c>
      <c r="AE28">
        <f t="shared" si="1"/>
        <v>0.93727000000000005</v>
      </c>
      <c r="AF28">
        <f t="shared" si="2"/>
        <v>4.5999999999999375E-3</v>
      </c>
      <c r="AG28">
        <f t="shared" si="3"/>
        <v>25.924496212899999</v>
      </c>
      <c r="AR28" s="8" t="s">
        <v>42</v>
      </c>
      <c r="AS28" s="8" t="s">
        <v>43</v>
      </c>
      <c r="AT28" s="8" t="s">
        <v>44</v>
      </c>
    </row>
    <row r="29" spans="1:52" x14ac:dyDescent="0.3">
      <c r="A29">
        <v>6918.31</v>
      </c>
      <c r="B29">
        <v>5.0263230916000667</v>
      </c>
      <c r="C29">
        <v>-1.2025038345575827</v>
      </c>
      <c r="D29">
        <v>6918.31</v>
      </c>
      <c r="E29">
        <v>4.9538948404399763</v>
      </c>
      <c r="F29">
        <v>-1.0422203982227889</v>
      </c>
      <c r="G29">
        <v>6918.31</v>
      </c>
      <c r="H29">
        <v>5.0528754822001121</v>
      </c>
      <c r="I29">
        <v>-1.1649444567899896</v>
      </c>
      <c r="J29">
        <v>6918.31</v>
      </c>
      <c r="K29">
        <v>4.9463116253112149</v>
      </c>
      <c r="L29">
        <v>-1.1338799699490569</v>
      </c>
      <c r="M29">
        <f t="shared" si="8"/>
        <v>1.2025038345575827</v>
      </c>
      <c r="N29" s="13">
        <f t="shared" si="4"/>
        <v>3.8400000182555361</v>
      </c>
      <c r="O29">
        <v>6918.31</v>
      </c>
      <c r="P29">
        <v>5.0134999999999996</v>
      </c>
      <c r="Q29">
        <v>-1.1529</v>
      </c>
      <c r="R29">
        <v>6918.31</v>
      </c>
      <c r="S29">
        <v>5.0125999999999999</v>
      </c>
      <c r="T29">
        <v>-1.1557999999999999</v>
      </c>
      <c r="U29">
        <v>6918.31</v>
      </c>
      <c r="V29">
        <v>5.0137</v>
      </c>
      <c r="W29">
        <v>-1.1487000000000001</v>
      </c>
      <c r="X29">
        <v>6918.31</v>
      </c>
      <c r="Y29">
        <v>5.0251999999999999</v>
      </c>
      <c r="Z29">
        <v>-1.1497999999999999</v>
      </c>
      <c r="AA29">
        <f t="shared" si="0"/>
        <v>2.724701757971161E-2</v>
      </c>
      <c r="AB29" s="1">
        <f t="shared" si="5"/>
        <v>6.2389350716415895E-2</v>
      </c>
      <c r="AC29" s="2">
        <f t="shared" si="6"/>
        <v>5.5285964029631908E-2</v>
      </c>
      <c r="AD29" s="2">
        <f t="shared" si="7"/>
        <v>5.9163112784871817E-2</v>
      </c>
      <c r="AE29">
        <f t="shared" si="1"/>
        <v>1.1529</v>
      </c>
      <c r="AF29">
        <f t="shared" si="2"/>
        <v>1.3499999999999623E-2</v>
      </c>
      <c r="AG29">
        <f t="shared" si="3"/>
        <v>26.464360659999997</v>
      </c>
      <c r="AH29" t="s">
        <v>41</v>
      </c>
      <c r="AR29" s="6">
        <v>1</v>
      </c>
      <c r="AS29" s="6">
        <v>5.3454652737983582E-2</v>
      </c>
      <c r="AT29" s="6">
        <v>-1.2764977581669709E-2</v>
      </c>
    </row>
    <row r="30" spans="1:52" ht="15" thickBot="1" x14ac:dyDescent="0.35">
      <c r="A30">
        <v>5623.4129999999996</v>
      </c>
      <c r="B30">
        <v>5.0055443656774878</v>
      </c>
      <c r="C30">
        <v>-1.3945322443350836</v>
      </c>
      <c r="D30">
        <v>5623.4129999999996</v>
      </c>
      <c r="E30">
        <v>5.0236335379904995</v>
      </c>
      <c r="F30">
        <v>-1.3982259427984776</v>
      </c>
      <c r="G30">
        <v>5623.4129999999996</v>
      </c>
      <c r="H30">
        <v>5.0613067866798156</v>
      </c>
      <c r="I30">
        <v>-1.4120996879887446</v>
      </c>
      <c r="J30">
        <v>5623.4129999999996</v>
      </c>
      <c r="K30">
        <v>5.0725437996116307</v>
      </c>
      <c r="L30">
        <v>-1.4922108350060501</v>
      </c>
      <c r="M30">
        <f t="shared" si="8"/>
        <v>1.3945322443350836</v>
      </c>
      <c r="N30" s="13">
        <f t="shared" si="4"/>
        <v>3.7499999805455699</v>
      </c>
      <c r="O30">
        <v>5623.4129999999996</v>
      </c>
      <c r="P30">
        <v>5.0270999999999999</v>
      </c>
      <c r="Q30">
        <v>-1.4179999999999999</v>
      </c>
      <c r="R30">
        <v>5623.4129999999996</v>
      </c>
      <c r="S30">
        <v>5.0262000000000002</v>
      </c>
      <c r="T30">
        <v>-1.4215</v>
      </c>
      <c r="U30">
        <v>5623.4129999999996</v>
      </c>
      <c r="V30">
        <v>5.0270000000000001</v>
      </c>
      <c r="W30">
        <v>-1.4129</v>
      </c>
      <c r="X30">
        <v>5623.4129999999996</v>
      </c>
      <c r="Y30">
        <v>5.0387000000000004</v>
      </c>
      <c r="Z30">
        <v>-1.4140999999999999</v>
      </c>
      <c r="AA30">
        <f t="shared" si="0"/>
        <v>9.9879508219643288E-3</v>
      </c>
      <c r="AB30" s="1">
        <f t="shared" si="5"/>
        <v>3.7773669631417539E-2</v>
      </c>
      <c r="AC30" s="2">
        <f t="shared" si="6"/>
        <v>5.6633393510033131E-2</v>
      </c>
      <c r="AD30" s="2">
        <f t="shared" si="7"/>
        <v>6.0613104890469754E-2</v>
      </c>
      <c r="AE30">
        <f t="shared" si="1"/>
        <v>1.4179999999999999</v>
      </c>
      <c r="AF30">
        <f t="shared" si="2"/>
        <v>2.7099999999999902E-2</v>
      </c>
      <c r="AG30">
        <f t="shared" si="3"/>
        <v>27.28245841</v>
      </c>
      <c r="AR30" s="6">
        <v>2</v>
      </c>
      <c r="AS30" s="6">
        <v>5.3463804114087139E-2</v>
      </c>
      <c r="AT30" s="6">
        <v>-6.286072457382906E-3</v>
      </c>
    </row>
    <row r="31" spans="1:52" x14ac:dyDescent="0.3">
      <c r="A31">
        <v>4570.8819999999996</v>
      </c>
      <c r="B31">
        <v>5.0651538832827994</v>
      </c>
      <c r="C31">
        <v>-1.675722705408051</v>
      </c>
      <c r="D31">
        <v>4570.8819999999996</v>
      </c>
      <c r="E31">
        <v>5.0767364882908153</v>
      </c>
      <c r="F31">
        <v>-1.7373855791248922</v>
      </c>
      <c r="G31">
        <v>4570.8819999999996</v>
      </c>
      <c r="H31">
        <v>5.089404835149888</v>
      </c>
      <c r="I31">
        <v>-1.7459002699110067</v>
      </c>
      <c r="J31">
        <v>4570.8819999999996</v>
      </c>
      <c r="K31">
        <v>5.1451224084079952</v>
      </c>
      <c r="L31">
        <v>-1.712287167053463</v>
      </c>
      <c r="M31">
        <f t="shared" si="8"/>
        <v>1.675722705408051</v>
      </c>
      <c r="N31" s="13">
        <f t="shared" si="4"/>
        <v>3.6600000098672476</v>
      </c>
      <c r="O31">
        <v>4570.8819999999996</v>
      </c>
      <c r="P31">
        <v>5.0476000000000001</v>
      </c>
      <c r="Q31">
        <v>-1.7438</v>
      </c>
      <c r="R31">
        <v>4570.8819999999996</v>
      </c>
      <c r="S31">
        <v>5.0468000000000002</v>
      </c>
      <c r="T31">
        <v>-1.7482</v>
      </c>
      <c r="U31">
        <v>4570.8819999999996</v>
      </c>
      <c r="V31">
        <v>5.0472999999999999</v>
      </c>
      <c r="W31">
        <v>-1.7375</v>
      </c>
      <c r="X31">
        <v>4570.8819999999996</v>
      </c>
      <c r="Y31">
        <v>5.0590000000000002</v>
      </c>
      <c r="Z31">
        <v>-1.7391000000000001</v>
      </c>
      <c r="AA31">
        <f t="shared" si="0"/>
        <v>1.5935180805504632E-2</v>
      </c>
      <c r="AB31" s="1">
        <f t="shared" si="5"/>
        <v>4.7712203897811889E-2</v>
      </c>
      <c r="AC31" s="2">
        <f t="shared" si="6"/>
        <v>5.8327057692839475E-2</v>
      </c>
      <c r="AD31" s="2">
        <f t="shared" si="7"/>
        <v>6.2431229272564219E-2</v>
      </c>
      <c r="AE31">
        <f t="shared" si="1"/>
        <v>1.7438</v>
      </c>
      <c r="AF31">
        <f t="shared" si="2"/>
        <v>4.7600000000000087E-2</v>
      </c>
      <c r="AG31">
        <f t="shared" si="3"/>
        <v>28.519104200000001</v>
      </c>
      <c r="AH31" s="8" t="s">
        <v>42</v>
      </c>
      <c r="AI31" s="8" t="s">
        <v>43</v>
      </c>
      <c r="AJ31" s="8" t="s">
        <v>44</v>
      </c>
      <c r="AR31" s="6">
        <v>3</v>
      </c>
      <c r="AS31" s="6">
        <v>5.3475065047720885E-2</v>
      </c>
      <c r="AT31" s="6">
        <v>-7.0942559725849369E-3</v>
      </c>
    </row>
    <row r="32" spans="1:52" x14ac:dyDescent="0.3">
      <c r="A32">
        <v>3715.3519999999999</v>
      </c>
      <c r="B32">
        <v>5.002009527621798</v>
      </c>
      <c r="C32">
        <v>-2.1027845056887897</v>
      </c>
      <c r="D32">
        <v>3715.3519999999999</v>
      </c>
      <c r="E32">
        <v>5.0270768091049867</v>
      </c>
      <c r="F32">
        <v>-2.0707690946433401</v>
      </c>
      <c r="G32">
        <v>3715.3519999999999</v>
      </c>
      <c r="H32">
        <v>5.109547834967092</v>
      </c>
      <c r="I32">
        <v>-2.1522345891237662</v>
      </c>
      <c r="J32">
        <v>3715.3519999999999</v>
      </c>
      <c r="K32">
        <v>5.0632709793037556</v>
      </c>
      <c r="L32">
        <v>-2.0718419879013097</v>
      </c>
      <c r="M32">
        <f t="shared" si="8"/>
        <v>2.1027845056887897</v>
      </c>
      <c r="N32" s="13">
        <f t="shared" si="4"/>
        <v>3.569999965987769</v>
      </c>
      <c r="O32">
        <v>3715.3519999999999</v>
      </c>
      <c r="P32">
        <v>5.0785999999999998</v>
      </c>
      <c r="Q32">
        <v>-2.1440000000000001</v>
      </c>
      <c r="R32">
        <v>3715.3519999999999</v>
      </c>
      <c r="S32">
        <v>5.0778999999999996</v>
      </c>
      <c r="T32">
        <v>-2.1494</v>
      </c>
      <c r="U32">
        <v>3715.3519999999999</v>
      </c>
      <c r="V32">
        <v>5.0778999999999996</v>
      </c>
      <c r="W32">
        <v>-2.1362999999999999</v>
      </c>
      <c r="X32">
        <v>3715.3519999999999</v>
      </c>
      <c r="Y32">
        <v>5.0896999999999997</v>
      </c>
      <c r="Z32">
        <v>-2.1381999999999999</v>
      </c>
      <c r="AA32">
        <f t="shared" si="0"/>
        <v>2.2688008933692418E-2</v>
      </c>
      <c r="AB32" s="1">
        <f t="shared" si="5"/>
        <v>5.6931047183278044E-2</v>
      </c>
      <c r="AC32" s="2">
        <f t="shared" si="6"/>
        <v>6.0465513350423147E-2</v>
      </c>
      <c r="AD32" s="2">
        <f t="shared" si="7"/>
        <v>6.4720065257494866E-2</v>
      </c>
      <c r="AE32">
        <f t="shared" si="1"/>
        <v>2.1440000000000001</v>
      </c>
      <c r="AF32">
        <f t="shared" si="2"/>
        <v>7.8599999999999781E-2</v>
      </c>
      <c r="AG32">
        <f t="shared" si="3"/>
        <v>30.388913959999996</v>
      </c>
      <c r="AH32" s="6">
        <v>1</v>
      </c>
      <c r="AI32" s="6">
        <v>5.0067024834722626E-2</v>
      </c>
      <c r="AJ32" s="6">
        <v>-9.3773496784087529E-3</v>
      </c>
      <c r="AR32" s="6">
        <v>4</v>
      </c>
      <c r="AS32" s="6">
        <v>5.3488914621591145E-2</v>
      </c>
      <c r="AT32" s="6">
        <v>-1.8826535144322636E-2</v>
      </c>
    </row>
    <row r="33" spans="1:46" x14ac:dyDescent="0.3">
      <c r="A33">
        <v>3019.9520000000002</v>
      </c>
      <c r="B33">
        <v>5.2138306669816492</v>
      </c>
      <c r="C33">
        <v>-2.7127275803142927</v>
      </c>
      <c r="D33">
        <v>3019.9520000000002</v>
      </c>
      <c r="E33">
        <v>5.2059792673039018</v>
      </c>
      <c r="F33">
        <v>-2.7149798729298871</v>
      </c>
      <c r="G33">
        <v>3019.9520000000002</v>
      </c>
      <c r="H33">
        <v>5.1492142499422888</v>
      </c>
      <c r="I33">
        <v>-2.6095789690263862</v>
      </c>
      <c r="J33">
        <v>3019.9520000000002</v>
      </c>
      <c r="K33">
        <v>5.2182141344032251</v>
      </c>
      <c r="L33">
        <v>-2.5949483181686608</v>
      </c>
      <c r="M33">
        <f t="shared" si="8"/>
        <v>2.7127275803142927</v>
      </c>
      <c r="N33" s="13">
        <f t="shared" si="4"/>
        <v>3.4800000402085423</v>
      </c>
      <c r="O33">
        <v>3019.9520000000002</v>
      </c>
      <c r="P33">
        <v>5.1254</v>
      </c>
      <c r="Q33">
        <v>-2.6352000000000002</v>
      </c>
      <c r="R33">
        <v>3019.9520000000002</v>
      </c>
      <c r="S33">
        <v>5.1249000000000002</v>
      </c>
      <c r="T33">
        <v>-2.6419000000000001</v>
      </c>
      <c r="U33">
        <v>3019.9520000000002</v>
      </c>
      <c r="V33">
        <v>5.1242000000000001</v>
      </c>
      <c r="W33">
        <v>-2.6259000000000001</v>
      </c>
      <c r="X33">
        <v>3019.9520000000002</v>
      </c>
      <c r="Y33">
        <v>5.1361999999999997</v>
      </c>
      <c r="Z33">
        <v>-2.6282000000000001</v>
      </c>
      <c r="AA33">
        <f t="shared" si="0"/>
        <v>3.4469105324934288E-2</v>
      </c>
      <c r="AB33" s="1">
        <f t="shared" si="5"/>
        <v>7.0172344292905323E-2</v>
      </c>
      <c r="AC33" s="2">
        <f t="shared" si="6"/>
        <v>6.3177456465323217E-2</v>
      </c>
      <c r="AD33" s="2">
        <f t="shared" si="7"/>
        <v>6.7612856326871515E-2</v>
      </c>
      <c r="AE33">
        <f t="shared" si="1"/>
        <v>2.6352000000000002</v>
      </c>
      <c r="AF33">
        <f t="shared" si="2"/>
        <v>0.12539999999999996</v>
      </c>
      <c r="AG33">
        <f t="shared" si="3"/>
        <v>33.214004200000005</v>
      </c>
      <c r="AH33" s="6">
        <v>2</v>
      </c>
      <c r="AI33" s="6">
        <v>5.0075424120415504E-2</v>
      </c>
      <c r="AJ33" s="6">
        <v>-2.8976924637112711E-3</v>
      </c>
      <c r="AR33" s="6">
        <v>5</v>
      </c>
      <c r="AS33" s="6">
        <v>5.3505956420147077E-2</v>
      </c>
      <c r="AT33" s="6">
        <v>-4.9216160438402476E-3</v>
      </c>
    </row>
    <row r="34" spans="1:46" x14ac:dyDescent="0.3">
      <c r="A34">
        <v>2454.7089999999998</v>
      </c>
      <c r="B34">
        <v>5.2619198615322453</v>
      </c>
      <c r="C34">
        <v>-3.3878517069214724</v>
      </c>
      <c r="D34">
        <v>2454.7089999999998</v>
      </c>
      <c r="E34">
        <v>5.2430838168415299</v>
      </c>
      <c r="F34">
        <v>-3.3627432043803567</v>
      </c>
      <c r="G34">
        <v>2454.7089999999998</v>
      </c>
      <c r="H34">
        <v>5.1862911568970809</v>
      </c>
      <c r="I34">
        <v>-3.2236671112693132</v>
      </c>
      <c r="J34">
        <v>2454.7089999999998</v>
      </c>
      <c r="K34">
        <v>5.1194345437490334</v>
      </c>
      <c r="L34">
        <v>-3.1778181774754359</v>
      </c>
      <c r="M34">
        <f t="shared" si="8"/>
        <v>3.3878517069214724</v>
      </c>
      <c r="N34" s="13">
        <f t="shared" si="4"/>
        <v>3.3900000149172578</v>
      </c>
      <c r="O34">
        <v>2454.7089999999998</v>
      </c>
      <c r="P34">
        <v>5.1961000000000004</v>
      </c>
      <c r="Q34">
        <v>-3.2374999999999998</v>
      </c>
      <c r="R34">
        <v>2454.7089999999998</v>
      </c>
      <c r="S34">
        <v>5.1959</v>
      </c>
      <c r="T34">
        <v>-3.2456</v>
      </c>
      <c r="U34">
        <v>2454.7089999999998</v>
      </c>
      <c r="V34">
        <v>5.194</v>
      </c>
      <c r="W34">
        <v>-3.226</v>
      </c>
      <c r="X34">
        <v>2454.7089999999998</v>
      </c>
      <c r="Y34">
        <v>5.2062999999999997</v>
      </c>
      <c r="Z34">
        <v>-3.2288000000000001</v>
      </c>
      <c r="AA34">
        <f t="shared" si="0"/>
        <v>5.3096355199987233E-2</v>
      </c>
      <c r="AB34" s="1">
        <f t="shared" si="5"/>
        <v>8.7093016941647949E-2</v>
      </c>
      <c r="AC34" s="2">
        <f t="shared" si="6"/>
        <v>6.6635565413008413E-2</v>
      </c>
      <c r="AD34" s="2">
        <f t="shared" si="7"/>
        <v>7.1286994717292565E-2</v>
      </c>
      <c r="AE34">
        <f t="shared" si="1"/>
        <v>3.2374999999999998</v>
      </c>
      <c r="AF34">
        <f t="shared" si="2"/>
        <v>0.19610000000000039</v>
      </c>
      <c r="AG34">
        <f t="shared" si="3"/>
        <v>37.48086146</v>
      </c>
      <c r="AH34" s="6">
        <v>3</v>
      </c>
      <c r="AI34" s="6">
        <v>5.0085759464566032E-2</v>
      </c>
      <c r="AJ34" s="6">
        <v>-3.7049503894300839E-3</v>
      </c>
      <c r="AR34" s="6">
        <v>6</v>
      </c>
      <c r="AS34" s="6">
        <v>5.3526917533566684E-2</v>
      </c>
      <c r="AT34" s="6">
        <v>-1.8014212256215391E-2</v>
      </c>
    </row>
    <row r="35" spans="1:46" x14ac:dyDescent="0.3">
      <c r="A35">
        <v>1995.2619999999999</v>
      </c>
      <c r="B35">
        <v>5.3078983044129728</v>
      </c>
      <c r="C35">
        <v>-3.896192569257396</v>
      </c>
      <c r="D35">
        <v>1995.2619999999999</v>
      </c>
      <c r="E35">
        <v>5.3200149930656409</v>
      </c>
      <c r="F35">
        <v>-3.9540711623344169</v>
      </c>
      <c r="G35">
        <v>1995.2619999999999</v>
      </c>
      <c r="H35">
        <v>5.3886299230756123</v>
      </c>
      <c r="I35">
        <v>-3.9821498966720856</v>
      </c>
      <c r="J35">
        <v>1995.2619999999999</v>
      </c>
      <c r="K35">
        <v>5.2249848662298319</v>
      </c>
      <c r="L35">
        <v>-3.9101893492629234</v>
      </c>
      <c r="M35">
        <f t="shared" si="8"/>
        <v>3.896192569257396</v>
      </c>
      <c r="N35" s="13">
        <f t="shared" si="4"/>
        <v>3.2999999314429704</v>
      </c>
      <c r="O35">
        <v>1995.2619999999999</v>
      </c>
      <c r="P35">
        <v>5.3026999999999997</v>
      </c>
      <c r="Q35">
        <v>-3.9744999999999999</v>
      </c>
      <c r="R35">
        <v>1995.2619999999999</v>
      </c>
      <c r="S35">
        <v>5.3029000000000002</v>
      </c>
      <c r="T35">
        <v>-3.9843999999999999</v>
      </c>
      <c r="U35">
        <v>1995.2619999999999</v>
      </c>
      <c r="V35">
        <v>5.2994000000000003</v>
      </c>
      <c r="W35">
        <v>-3.9605999999999999</v>
      </c>
      <c r="X35">
        <v>1995.2619999999999</v>
      </c>
      <c r="Y35">
        <v>5.3120000000000003</v>
      </c>
      <c r="Z35">
        <v>-3.964</v>
      </c>
      <c r="AA35">
        <f t="shared" si="0"/>
        <v>2.6265434316504997E-2</v>
      </c>
      <c r="AB35" s="1">
        <f t="shared" si="5"/>
        <v>6.125524387640504E-2</v>
      </c>
      <c r="AC35" s="2">
        <f t="shared" si="6"/>
        <v>7.1067350764614651E-2</v>
      </c>
      <c r="AD35" s="2">
        <f t="shared" si="7"/>
        <v>7.59745179782359E-2</v>
      </c>
      <c r="AE35">
        <f t="shared" si="1"/>
        <v>3.9744999999999999</v>
      </c>
      <c r="AF35">
        <f t="shared" si="2"/>
        <v>0.30269999999999975</v>
      </c>
      <c r="AG35">
        <f t="shared" si="3"/>
        <v>43.915277539999991</v>
      </c>
      <c r="AH35" s="6">
        <v>4</v>
      </c>
      <c r="AI35" s="6">
        <v>5.0098470481715007E-2</v>
      </c>
      <c r="AJ35" s="6">
        <v>-1.5436091004446498E-2</v>
      </c>
      <c r="AR35" s="6">
        <v>7</v>
      </c>
      <c r="AS35" s="6">
        <v>5.3552709314607351E-2</v>
      </c>
      <c r="AT35" s="6">
        <v>-4.5249861283970239E-3</v>
      </c>
    </row>
    <row r="36" spans="1:46" x14ac:dyDescent="0.3">
      <c r="A36">
        <v>1621.81</v>
      </c>
      <c r="B36">
        <v>5.3221898208526897</v>
      </c>
      <c r="C36">
        <v>-4.8412195485767731</v>
      </c>
      <c r="D36">
        <v>1621.81</v>
      </c>
      <c r="E36">
        <v>5.5200107424171607</v>
      </c>
      <c r="F36">
        <v>-4.932417050728545</v>
      </c>
      <c r="G36">
        <v>1621.81</v>
      </c>
      <c r="H36">
        <v>5.5013094249578431</v>
      </c>
      <c r="I36">
        <v>-4.8255365299204547</v>
      </c>
      <c r="J36">
        <v>1621.81</v>
      </c>
      <c r="K36">
        <v>5.4282239628683771</v>
      </c>
      <c r="L36">
        <v>-4.8527370085938761</v>
      </c>
      <c r="M36">
        <f t="shared" si="8"/>
        <v>4.8412195485767731</v>
      </c>
      <c r="N36" s="13">
        <f t="shared" si="4"/>
        <v>3.2099999739288543</v>
      </c>
      <c r="O36">
        <v>1621.81</v>
      </c>
      <c r="P36">
        <v>5.4631999999999996</v>
      </c>
      <c r="Q36">
        <v>-4.8739999999999997</v>
      </c>
      <c r="R36">
        <v>1621.81</v>
      </c>
      <c r="S36">
        <v>5.4640000000000004</v>
      </c>
      <c r="T36">
        <v>-4.8860999999999999</v>
      </c>
      <c r="U36">
        <v>1621.81</v>
      </c>
      <c r="V36">
        <v>5.4580000000000002</v>
      </c>
      <c r="W36">
        <v>-4.8571999999999997</v>
      </c>
      <c r="X36">
        <v>1621.81</v>
      </c>
      <c r="Y36">
        <v>5.4713000000000003</v>
      </c>
      <c r="Z36">
        <v>-4.8612000000000002</v>
      </c>
      <c r="AA36">
        <f t="shared" si="0"/>
        <v>3.1046349899141457E-2</v>
      </c>
      <c r="AB36" s="1">
        <f t="shared" si="5"/>
        <v>6.6597243507028822E-2</v>
      </c>
      <c r="AC36" s="2">
        <f t="shared" si="6"/>
        <v>7.6779387205327398E-2</v>
      </c>
      <c r="AD36" s="2">
        <f t="shared" si="7"/>
        <v>8.1985633904103919E-2</v>
      </c>
      <c r="AE36">
        <f t="shared" si="1"/>
        <v>4.8739999999999997</v>
      </c>
      <c r="AF36">
        <f t="shared" si="2"/>
        <v>0.46319999999999961</v>
      </c>
      <c r="AG36">
        <f t="shared" si="3"/>
        <v>53.60243023999999</v>
      </c>
      <c r="AH36" s="6">
        <v>5</v>
      </c>
      <c r="AI36" s="6">
        <v>5.0114110999987235E-2</v>
      </c>
      <c r="AJ36" s="6">
        <v>-1.5297706236804057E-3</v>
      </c>
      <c r="AR36" s="6">
        <v>8</v>
      </c>
      <c r="AS36" s="6">
        <v>5.3584442318814943E-2</v>
      </c>
      <c r="AT36" s="6">
        <v>-5.1517819206722895E-3</v>
      </c>
    </row>
    <row r="37" spans="1:46" x14ac:dyDescent="0.3">
      <c r="A37">
        <v>1318.2570000000001</v>
      </c>
      <c r="B37">
        <v>5.7720553863821635</v>
      </c>
      <c r="C37">
        <v>-6.032136153097662</v>
      </c>
      <c r="D37">
        <v>1318.2570000000001</v>
      </c>
      <c r="E37">
        <v>5.7634258664432139</v>
      </c>
      <c r="F37">
        <v>-5.9657026186813429</v>
      </c>
      <c r="G37">
        <v>1318.2570000000001</v>
      </c>
      <c r="H37">
        <v>5.7192101286994159</v>
      </c>
      <c r="I37">
        <v>-6.0657367296574822</v>
      </c>
      <c r="J37">
        <v>1318.2570000000001</v>
      </c>
      <c r="K37">
        <v>5.8504444132716173</v>
      </c>
      <c r="L37">
        <v>-5.8732694711069318</v>
      </c>
      <c r="M37">
        <f t="shared" si="8"/>
        <v>6.032136153097662</v>
      </c>
      <c r="N37" s="13">
        <f t="shared" si="4"/>
        <v>3.1200000861315518</v>
      </c>
      <c r="O37">
        <v>1318.2570000000001</v>
      </c>
      <c r="P37">
        <v>5.7041000000000004</v>
      </c>
      <c r="Q37">
        <v>-5.9672999999999998</v>
      </c>
      <c r="R37">
        <v>1318.2570000000001</v>
      </c>
      <c r="S37">
        <v>5.7060000000000004</v>
      </c>
      <c r="T37">
        <v>-5.9821</v>
      </c>
      <c r="U37">
        <v>1318.2570000000001</v>
      </c>
      <c r="V37">
        <v>5.6962000000000002</v>
      </c>
      <c r="W37">
        <v>-5.9471999999999996</v>
      </c>
      <c r="X37">
        <v>1318.2570000000001</v>
      </c>
      <c r="Y37">
        <v>5.7103999999999999</v>
      </c>
      <c r="Z37">
        <v>-5.952</v>
      </c>
      <c r="AA37">
        <f t="shared" ref="AA37:AA68" si="9">(B37-P37)^2+(C37-Q37)^2+(E37-S37)^2+(F37-T37)^2+(H37-V37)^2+(I37-W37)^2+(K37-Y37)^2+(L37-Z37)^2</f>
        <v>5.277962170674444E-2</v>
      </c>
      <c r="AB37" s="1">
        <f t="shared" si="5"/>
        <v>8.683286220150957E-2</v>
      </c>
      <c r="AC37" s="2">
        <f t="shared" si="6"/>
        <v>8.4178935745628E-2</v>
      </c>
      <c r="AD37" s="2">
        <f t="shared" si="7"/>
        <v>8.9729090298813222E-2</v>
      </c>
      <c r="AE37">
        <f t="shared" ref="AE37:AE68" si="10">ABS(Q37)</f>
        <v>5.9672999999999998</v>
      </c>
      <c r="AF37">
        <f t="shared" ref="AF37:AF68" si="11">ABS(P37-5)</f>
        <v>0.70410000000000039</v>
      </c>
      <c r="AG37">
        <f t="shared" ref="AG37:AG68" si="12">P37^2+Q37^2</f>
        <v>68.145426100000009</v>
      </c>
      <c r="AH37" s="6">
        <v>6</v>
      </c>
      <c r="AI37" s="6">
        <v>5.0133348117410013E-2</v>
      </c>
      <c r="AJ37" s="6">
        <v>-1.462064284005872E-2</v>
      </c>
      <c r="AR37" s="6">
        <v>9</v>
      </c>
      <c r="AS37" s="6">
        <v>5.3623481085290671E-2</v>
      </c>
      <c r="AT37" s="6">
        <v>-1.9365381156530671E-2</v>
      </c>
    </row>
    <row r="38" spans="1:46" x14ac:dyDescent="0.3">
      <c r="A38">
        <v>1071.519</v>
      </c>
      <c r="B38">
        <v>6.1324368847672837</v>
      </c>
      <c r="C38">
        <v>-7.408415834428804</v>
      </c>
      <c r="D38">
        <v>1071.519</v>
      </c>
      <c r="E38">
        <v>6.0879175575408304</v>
      </c>
      <c r="F38">
        <v>-7.3933936987730773</v>
      </c>
      <c r="G38">
        <v>1071.519</v>
      </c>
      <c r="H38">
        <v>6.0653244886103117</v>
      </c>
      <c r="I38">
        <v>-7.4253155486160791</v>
      </c>
      <c r="J38">
        <v>1071.519</v>
      </c>
      <c r="K38">
        <v>6.152285618245795</v>
      </c>
      <c r="L38">
        <v>-7.2061173533136822</v>
      </c>
      <c r="M38">
        <f t="shared" si="8"/>
        <v>7.408415834428804</v>
      </c>
      <c r="N38" s="13">
        <f t="shared" si="4"/>
        <v>3.0299998762849851</v>
      </c>
      <c r="O38">
        <v>1071.519</v>
      </c>
      <c r="P38">
        <v>6.0644999999999998</v>
      </c>
      <c r="Q38">
        <v>-7.2880000000000003</v>
      </c>
      <c r="R38">
        <v>1071.519</v>
      </c>
      <c r="S38">
        <v>6.0677000000000003</v>
      </c>
      <c r="T38">
        <v>-7.3059000000000003</v>
      </c>
      <c r="U38">
        <v>1071.519</v>
      </c>
      <c r="V38">
        <v>6.0525000000000002</v>
      </c>
      <c r="W38">
        <v>-7.2644000000000002</v>
      </c>
      <c r="X38">
        <v>1071.519</v>
      </c>
      <c r="Y38">
        <v>6.0678999999999998</v>
      </c>
      <c r="Z38">
        <v>-7.2698999999999998</v>
      </c>
      <c r="AA38">
        <f t="shared" si="9"/>
        <v>6.442673033054537E-2</v>
      </c>
      <c r="AB38" s="1">
        <f t="shared" si="5"/>
        <v>9.5936534326862874E-2</v>
      </c>
      <c r="AC38" s="2">
        <f t="shared" si="6"/>
        <v>9.380961348377119E-2</v>
      </c>
      <c r="AD38" s="2">
        <f t="shared" si="7"/>
        <v>9.9745322426096836E-2</v>
      </c>
      <c r="AE38">
        <f t="shared" si="10"/>
        <v>7.2880000000000003</v>
      </c>
      <c r="AF38">
        <f t="shared" si="11"/>
        <v>1.0644999999999998</v>
      </c>
      <c r="AG38">
        <f t="shared" si="12"/>
        <v>89.893104249999993</v>
      </c>
      <c r="AH38" s="6">
        <v>7</v>
      </c>
      <c r="AI38" s="6">
        <v>5.0157017917988378E-2</v>
      </c>
      <c r="AJ38" s="6">
        <v>-1.1292947317780508E-3</v>
      </c>
      <c r="AR38" s="6">
        <v>10</v>
      </c>
      <c r="AS38" s="6">
        <v>5.3671508877597328E-2</v>
      </c>
      <c r="AT38" s="6">
        <v>1.2852956742625231E-2</v>
      </c>
    </row>
    <row r="39" spans="1:46" x14ac:dyDescent="0.3">
      <c r="A39">
        <v>870.96360000000004</v>
      </c>
      <c r="B39">
        <v>6.6686974643980879</v>
      </c>
      <c r="C39">
        <v>-8.672157021499169</v>
      </c>
      <c r="D39">
        <v>870.96360000000004</v>
      </c>
      <c r="E39">
        <v>6.6705973456246515</v>
      </c>
      <c r="F39">
        <v>-8.7538772627227619</v>
      </c>
      <c r="G39">
        <v>870.96360000000004</v>
      </c>
      <c r="H39">
        <v>6.5986751708587921</v>
      </c>
      <c r="I39">
        <v>-9.0297498048472509</v>
      </c>
      <c r="J39">
        <v>870.96360000000004</v>
      </c>
      <c r="K39">
        <v>6.373792981299653</v>
      </c>
      <c r="L39">
        <v>-8.7877689352241024</v>
      </c>
      <c r="M39">
        <f t="shared" si="8"/>
        <v>8.672157021499169</v>
      </c>
      <c r="N39" s="13">
        <f t="shared" si="4"/>
        <v>2.9400000050082675</v>
      </c>
      <c r="O39">
        <v>870.96360000000004</v>
      </c>
      <c r="P39">
        <v>6.5998999999999999</v>
      </c>
      <c r="Q39">
        <v>-8.8686000000000007</v>
      </c>
      <c r="R39">
        <v>870.96360000000004</v>
      </c>
      <c r="S39">
        <v>6.6052999999999997</v>
      </c>
      <c r="T39">
        <v>-8.8902000000000001</v>
      </c>
      <c r="U39">
        <v>870.96360000000004</v>
      </c>
      <c r="V39">
        <v>6.5820999999999996</v>
      </c>
      <c r="W39">
        <v>-8.8414999999999999</v>
      </c>
      <c r="X39">
        <v>870.96360000000004</v>
      </c>
      <c r="Y39">
        <v>6.5994000000000002</v>
      </c>
      <c r="Z39">
        <v>-8.8476999999999997</v>
      </c>
      <c r="AA39">
        <f t="shared" si="9"/>
        <v>0.15637355168032635</v>
      </c>
      <c r="AB39" s="1">
        <f t="shared" si="5"/>
        <v>0.14946263349571756</v>
      </c>
      <c r="AC39" s="2">
        <f t="shared" si="6"/>
        <v>0.10637316883765618</v>
      </c>
      <c r="AD39" s="2">
        <f t="shared" si="7"/>
        <v>0.11272578160883234</v>
      </c>
      <c r="AE39">
        <f t="shared" si="10"/>
        <v>8.8686000000000007</v>
      </c>
      <c r="AF39">
        <f t="shared" si="11"/>
        <v>1.5998999999999999</v>
      </c>
      <c r="AG39">
        <f t="shared" si="12"/>
        <v>122.21074597</v>
      </c>
      <c r="AH39" s="6">
        <v>8</v>
      </c>
      <c r="AI39" s="6">
        <v>5.0186139114799327E-2</v>
      </c>
      <c r="AJ39" s="6">
        <v>-1.7534787166566743E-3</v>
      </c>
      <c r="AR39" s="6">
        <v>11</v>
      </c>
      <c r="AS39" s="6">
        <v>5.3730592424665581E-2</v>
      </c>
      <c r="AT39" s="6">
        <v>9.6387437250933863E-3</v>
      </c>
    </row>
    <row r="40" spans="1:46" x14ac:dyDescent="0.3">
      <c r="A40">
        <v>707.94579999999996</v>
      </c>
      <c r="B40">
        <v>7.2413396082959425</v>
      </c>
      <c r="C40">
        <v>-10.70251819556449</v>
      </c>
      <c r="D40">
        <v>707.94579999999996</v>
      </c>
      <c r="E40">
        <v>7.6690523251238973</v>
      </c>
      <c r="F40">
        <v>-10.767735156100454</v>
      </c>
      <c r="G40">
        <v>707.94579999999996</v>
      </c>
      <c r="H40">
        <v>7.4330096358574282</v>
      </c>
      <c r="I40">
        <v>-10.733492270965026</v>
      </c>
      <c r="J40">
        <v>707.94579999999996</v>
      </c>
      <c r="K40">
        <v>7.5829558775206296</v>
      </c>
      <c r="L40">
        <v>-10.973095773187989</v>
      </c>
      <c r="M40">
        <f t="shared" si="8"/>
        <v>10.70251819556449</v>
      </c>
      <c r="N40" s="13">
        <f t="shared" si="4"/>
        <v>2.8500000095796638</v>
      </c>
      <c r="O40">
        <v>707.94579999999996</v>
      </c>
      <c r="P40">
        <v>7.3884999999999996</v>
      </c>
      <c r="Q40">
        <v>-10.734</v>
      </c>
      <c r="R40">
        <v>707.94579999999996</v>
      </c>
      <c r="S40">
        <v>7.3970000000000002</v>
      </c>
      <c r="T40">
        <v>-10.76</v>
      </c>
      <c r="U40">
        <v>707.94579999999996</v>
      </c>
      <c r="V40">
        <v>7.3624000000000001</v>
      </c>
      <c r="W40">
        <v>-10.704000000000001</v>
      </c>
      <c r="X40">
        <v>707.94579999999996</v>
      </c>
      <c r="Y40">
        <v>7.3823999999999996</v>
      </c>
      <c r="Z40">
        <v>-10.711</v>
      </c>
      <c r="AA40">
        <f t="shared" si="9"/>
        <v>0.21149195419589689</v>
      </c>
      <c r="AB40" s="1">
        <f t="shared" si="5"/>
        <v>0.17381926335622169</v>
      </c>
      <c r="AC40" s="2">
        <f t="shared" si="6"/>
        <v>0.1227633053851422</v>
      </c>
      <c r="AD40" s="2">
        <f t="shared" si="7"/>
        <v>0.12954068142565006</v>
      </c>
      <c r="AE40">
        <f t="shared" si="10"/>
        <v>10.734</v>
      </c>
      <c r="AF40">
        <f t="shared" si="11"/>
        <v>2.3884999999999996</v>
      </c>
      <c r="AG40">
        <f t="shared" si="12"/>
        <v>169.80868824999999</v>
      </c>
      <c r="AH40" s="6">
        <v>9</v>
      </c>
      <c r="AI40" s="6">
        <v>5.0221963221680398E-2</v>
      </c>
      <c r="AJ40" s="6">
        <v>-1.5963863292920398E-2</v>
      </c>
      <c r="AR40" s="6">
        <v>12</v>
      </c>
      <c r="AS40" s="6">
        <v>5.380233226972235E-2</v>
      </c>
      <c r="AT40" s="6">
        <v>1.387854651547249E-2</v>
      </c>
    </row>
    <row r="41" spans="1:46" x14ac:dyDescent="0.3">
      <c r="A41">
        <v>575.43989999999997</v>
      </c>
      <c r="B41">
        <v>8.4035446133185854</v>
      </c>
      <c r="C41">
        <v>-12.979306175500067</v>
      </c>
      <c r="D41">
        <v>575.43989999999997</v>
      </c>
      <c r="E41">
        <v>8.5397503259656826</v>
      </c>
      <c r="F41">
        <v>-12.827110037758001</v>
      </c>
      <c r="G41">
        <v>575.43989999999997</v>
      </c>
      <c r="H41">
        <v>8.4413568675046502</v>
      </c>
      <c r="I41">
        <v>-12.746346319706543</v>
      </c>
      <c r="J41">
        <v>575.43989999999997</v>
      </c>
      <c r="K41">
        <v>8.5185884308686166</v>
      </c>
      <c r="L41">
        <v>-12.924443464091535</v>
      </c>
      <c r="M41">
        <f t="shared" si="8"/>
        <v>12.979306175500067</v>
      </c>
      <c r="N41" s="13">
        <f t="shared" si="4"/>
        <v>2.7599999718210002</v>
      </c>
      <c r="O41">
        <v>575.43989999999997</v>
      </c>
      <c r="P41">
        <v>8.5345999999999993</v>
      </c>
      <c r="Q41">
        <v>-12.888999999999999</v>
      </c>
      <c r="R41">
        <v>575.43989999999997</v>
      </c>
      <c r="S41">
        <v>8.5473999999999997</v>
      </c>
      <c r="T41">
        <v>-12.92</v>
      </c>
      <c r="U41">
        <v>575.43989999999997</v>
      </c>
      <c r="V41">
        <v>8.4971999999999994</v>
      </c>
      <c r="W41">
        <v>-12.858000000000001</v>
      </c>
      <c r="X41">
        <v>575.43989999999997</v>
      </c>
      <c r="Y41">
        <v>8.5206999999999997</v>
      </c>
      <c r="Z41">
        <v>-12.865</v>
      </c>
      <c r="AA41">
        <f t="shared" si="9"/>
        <v>5.3140766227180322E-2</v>
      </c>
      <c r="AB41" s="1">
        <f t="shared" si="5"/>
        <v>8.7129432641641441E-2</v>
      </c>
      <c r="AC41" s="2">
        <f t="shared" si="6"/>
        <v>0.14404219378706679</v>
      </c>
      <c r="AD41" s="2">
        <f t="shared" si="7"/>
        <v>0.15120919074573594</v>
      </c>
      <c r="AE41">
        <f t="shared" si="10"/>
        <v>12.888999999999999</v>
      </c>
      <c r="AF41">
        <f t="shared" si="11"/>
        <v>3.5345999999999993</v>
      </c>
      <c r="AG41">
        <f t="shared" si="12"/>
        <v>238.96571815999999</v>
      </c>
      <c r="AH41" s="6">
        <v>10</v>
      </c>
      <c r="AI41" s="6">
        <v>5.0266033809921715E-2</v>
      </c>
      <c r="AJ41" s="6">
        <v>1.6258431810300844E-2</v>
      </c>
      <c r="AR41" s="6">
        <v>13</v>
      </c>
      <c r="AS41" s="6">
        <v>5.3891759381548422E-2</v>
      </c>
      <c r="AT41" s="6">
        <v>-1.9360755166169599E-2</v>
      </c>
    </row>
    <row r="42" spans="1:46" x14ac:dyDescent="0.3">
      <c r="A42">
        <v>467.73509999999999</v>
      </c>
      <c r="B42">
        <v>9.9907440771087419</v>
      </c>
      <c r="C42">
        <v>-15.208677265554906</v>
      </c>
      <c r="D42">
        <v>467.73509999999999</v>
      </c>
      <c r="E42">
        <v>10.377874809628578</v>
      </c>
      <c r="F42">
        <v>-15.456210545285211</v>
      </c>
      <c r="G42">
        <v>467.73509999999999</v>
      </c>
      <c r="H42">
        <v>10.088991897319159</v>
      </c>
      <c r="I42">
        <v>-15.434715202236584</v>
      </c>
      <c r="J42">
        <v>467.73509999999999</v>
      </c>
      <c r="K42">
        <v>10.374802260835407</v>
      </c>
      <c r="L42">
        <v>-15.428777579809429</v>
      </c>
      <c r="M42">
        <f t="shared" si="8"/>
        <v>15.208677265554906</v>
      </c>
      <c r="N42" s="13">
        <f t="shared" si="4"/>
        <v>2.6699999616646228</v>
      </c>
      <c r="O42">
        <v>467.73509999999999</v>
      </c>
      <c r="P42">
        <v>10.167999999999999</v>
      </c>
      <c r="Q42">
        <v>-15.303000000000001</v>
      </c>
      <c r="R42">
        <v>467.73509999999999</v>
      </c>
      <c r="S42">
        <v>10.186999999999999</v>
      </c>
      <c r="T42">
        <v>-15.337999999999999</v>
      </c>
      <c r="U42">
        <v>467.73509999999999</v>
      </c>
      <c r="V42">
        <v>10.116</v>
      </c>
      <c r="W42">
        <v>-15.275</v>
      </c>
      <c r="X42">
        <v>467.73509999999999</v>
      </c>
      <c r="Y42">
        <v>10.145</v>
      </c>
      <c r="Z42">
        <v>-15.279</v>
      </c>
      <c r="AA42">
        <f t="shared" si="9"/>
        <v>0.19220415233513072</v>
      </c>
      <c r="AB42" s="1">
        <f t="shared" si="5"/>
        <v>0.1657037599086871</v>
      </c>
      <c r="AC42" s="2">
        <f t="shared" si="6"/>
        <v>0.17136348095636594</v>
      </c>
      <c r="AD42" s="2">
        <f t="shared" si="7"/>
        <v>0.17881751326701822</v>
      </c>
      <c r="AE42">
        <f t="shared" si="10"/>
        <v>15.303000000000001</v>
      </c>
      <c r="AF42">
        <f t="shared" si="11"/>
        <v>5.1679999999999993</v>
      </c>
      <c r="AG42">
        <f t="shared" si="12"/>
        <v>337.57003299999997</v>
      </c>
      <c r="AH42" s="6">
        <v>11</v>
      </c>
      <c r="AI42" s="6">
        <v>5.0320245682742258E-2</v>
      </c>
      <c r="AJ42" s="6">
        <v>1.3049090467016709E-2</v>
      </c>
      <c r="AR42" s="6">
        <v>14</v>
      </c>
      <c r="AS42" s="6">
        <v>5.4000849749448417E-2</v>
      </c>
      <c r="AT42" s="6">
        <v>-2.2351047142718239E-2</v>
      </c>
    </row>
    <row r="43" spans="1:46" x14ac:dyDescent="0.3">
      <c r="A43">
        <v>380.18939999999998</v>
      </c>
      <c r="B43">
        <v>12.528806731365504</v>
      </c>
      <c r="C43">
        <v>-18.044689526405417</v>
      </c>
      <c r="D43">
        <v>380.18939999999998</v>
      </c>
      <c r="E43">
        <v>12.398232993377489</v>
      </c>
      <c r="F43">
        <v>-17.79784377821721</v>
      </c>
      <c r="G43">
        <v>380.18939999999998</v>
      </c>
      <c r="H43">
        <v>12.564965863288846</v>
      </c>
      <c r="I43">
        <v>-17.577767981393261</v>
      </c>
      <c r="J43">
        <v>380.18939999999998</v>
      </c>
      <c r="K43">
        <v>12.512223243624787</v>
      </c>
      <c r="L43">
        <v>-17.619202510732574</v>
      </c>
      <c r="M43">
        <f t="shared" si="8"/>
        <v>18.044689526405417</v>
      </c>
      <c r="N43" s="13">
        <f t="shared" si="4"/>
        <v>2.5800000042030629</v>
      </c>
      <c r="O43">
        <v>380.18939999999998</v>
      </c>
      <c r="P43">
        <v>12.433999999999999</v>
      </c>
      <c r="Q43">
        <v>-17.881</v>
      </c>
      <c r="R43">
        <v>380.18939999999998</v>
      </c>
      <c r="S43">
        <v>12.461</v>
      </c>
      <c r="T43">
        <v>-17.919</v>
      </c>
      <c r="U43">
        <v>380.18939999999998</v>
      </c>
      <c r="V43">
        <v>12.365</v>
      </c>
      <c r="W43">
        <v>-17.861000000000001</v>
      </c>
      <c r="X43">
        <v>380.18939999999998</v>
      </c>
      <c r="Y43">
        <v>12.398999999999999</v>
      </c>
      <c r="Z43">
        <v>-17.861999999999998</v>
      </c>
      <c r="AA43">
        <f t="shared" si="9"/>
        <v>0.24637795110045629</v>
      </c>
      <c r="AB43" s="1">
        <f t="shared" si="5"/>
        <v>0.18760823584589253</v>
      </c>
      <c r="AC43" s="2">
        <f t="shared" si="6"/>
        <v>0.20574253190164721</v>
      </c>
      <c r="AD43" s="2">
        <f t="shared" si="7"/>
        <v>0.21327904224095318</v>
      </c>
      <c r="AE43">
        <f t="shared" si="10"/>
        <v>17.881</v>
      </c>
      <c r="AF43">
        <f t="shared" si="11"/>
        <v>7.4339999999999993</v>
      </c>
      <c r="AG43">
        <f t="shared" si="12"/>
        <v>474.33451700000001</v>
      </c>
      <c r="AH43" s="6">
        <v>12</v>
      </c>
      <c r="AI43" s="6">
        <v>5.0385845735544388E-2</v>
      </c>
      <c r="AJ43" s="6">
        <v>1.7295033049650452E-2</v>
      </c>
      <c r="AR43" s="6">
        <v>15</v>
      </c>
      <c r="AS43" s="6">
        <v>5.4134249778464018E-2</v>
      </c>
      <c r="AT43" s="6">
        <v>1.0803168299559907E-3</v>
      </c>
    </row>
    <row r="44" spans="1:46" x14ac:dyDescent="0.3">
      <c r="A44">
        <v>309.02949999999998</v>
      </c>
      <c r="B44">
        <v>15.272035278748488</v>
      </c>
      <c r="C44">
        <v>-20.094461083476663</v>
      </c>
      <c r="D44">
        <v>309.02949999999998</v>
      </c>
      <c r="E44">
        <v>15.607937068843283</v>
      </c>
      <c r="F44">
        <v>-20.024304108460374</v>
      </c>
      <c r="G44">
        <v>309.02949999999998</v>
      </c>
      <c r="H44">
        <v>15.849672055618838</v>
      </c>
      <c r="I44">
        <v>-20.314805664906917</v>
      </c>
      <c r="J44">
        <v>309.02949999999998</v>
      </c>
      <c r="K44">
        <v>15.381538774444605</v>
      </c>
      <c r="L44">
        <v>-20.59316146239772</v>
      </c>
      <c r="M44">
        <f t="shared" si="8"/>
        <v>20.094461083476663</v>
      </c>
      <c r="N44" s="13">
        <f t="shared" si="4"/>
        <v>2.4899999392167245</v>
      </c>
      <c r="O44">
        <v>309.02949999999998</v>
      </c>
      <c r="P44">
        <v>15.46</v>
      </c>
      <c r="Q44">
        <v>-20.443999999999999</v>
      </c>
      <c r="R44">
        <v>309.02949999999998</v>
      </c>
      <c r="S44">
        <v>15.497</v>
      </c>
      <c r="T44">
        <v>-20.484000000000002</v>
      </c>
      <c r="U44">
        <v>309.02949999999998</v>
      </c>
      <c r="V44">
        <v>15.374000000000001</v>
      </c>
      <c r="W44">
        <v>-20.442</v>
      </c>
      <c r="X44">
        <v>309.02949999999998</v>
      </c>
      <c r="Y44">
        <v>15.413</v>
      </c>
      <c r="Z44">
        <v>-20.436</v>
      </c>
      <c r="AA44">
        <f t="shared" si="9"/>
        <v>0.64926737389427835</v>
      </c>
      <c r="AB44" s="1">
        <f t="shared" si="5"/>
        <v>0.30455292148475099</v>
      </c>
      <c r="AC44" s="2">
        <f t="shared" si="6"/>
        <v>0.24763118927843206</v>
      </c>
      <c r="AD44" s="2">
        <f t="shared" si="7"/>
        <v>0.25491803743929176</v>
      </c>
      <c r="AE44">
        <f t="shared" si="10"/>
        <v>20.443999999999999</v>
      </c>
      <c r="AF44">
        <f t="shared" si="11"/>
        <v>10.46</v>
      </c>
      <c r="AG44">
        <f t="shared" si="12"/>
        <v>656.96873599999992</v>
      </c>
      <c r="AH44" s="6">
        <v>13</v>
      </c>
      <c r="AI44" s="6">
        <v>5.0467884515785634E-2</v>
      </c>
      <c r="AJ44" s="6">
        <v>-1.5936880300406811E-2</v>
      </c>
      <c r="AR44" s="6">
        <v>16</v>
      </c>
      <c r="AS44" s="6">
        <v>5.4298874844576545E-2</v>
      </c>
      <c r="AT44" s="6">
        <v>-5.899925916045691E-3</v>
      </c>
    </row>
    <row r="45" spans="1:46" x14ac:dyDescent="0.3">
      <c r="A45">
        <v>251.18860000000001</v>
      </c>
      <c r="B45">
        <v>19.649291009115505</v>
      </c>
      <c r="C45">
        <v>-22.750107522995254</v>
      </c>
      <c r="D45">
        <v>251.18860000000001</v>
      </c>
      <c r="E45">
        <v>19.705128647662523</v>
      </c>
      <c r="F45">
        <v>-22.571329681738948</v>
      </c>
      <c r="G45">
        <v>251.18860000000001</v>
      </c>
      <c r="H45">
        <v>19.324690536201988</v>
      </c>
      <c r="I45">
        <v>-22.649013967759434</v>
      </c>
      <c r="J45">
        <v>251.18860000000001</v>
      </c>
      <c r="K45">
        <v>20.042249682161955</v>
      </c>
      <c r="L45">
        <v>-22.506791748980991</v>
      </c>
      <c r="M45">
        <f t="shared" si="8"/>
        <v>22.750107522995254</v>
      </c>
      <c r="N45" s="13">
        <f t="shared" si="4"/>
        <v>2.3999999253938222</v>
      </c>
      <c r="O45">
        <v>251.18860000000001</v>
      </c>
      <c r="P45">
        <v>19.303000000000001</v>
      </c>
      <c r="Q45">
        <v>-22.722999999999999</v>
      </c>
      <c r="R45">
        <v>251.18860000000001</v>
      </c>
      <c r="S45">
        <v>19.352</v>
      </c>
      <c r="T45">
        <v>-22.762</v>
      </c>
      <c r="U45">
        <v>251.18860000000001</v>
      </c>
      <c r="V45">
        <v>19.204000000000001</v>
      </c>
      <c r="W45">
        <v>-22.75</v>
      </c>
      <c r="X45">
        <v>251.18860000000001</v>
      </c>
      <c r="Y45">
        <v>19.248000000000001</v>
      </c>
      <c r="Z45">
        <v>-22.733000000000001</v>
      </c>
      <c r="AA45">
        <f t="shared" si="9"/>
        <v>0.98847440754276572</v>
      </c>
      <c r="AB45" s="1">
        <f t="shared" si="5"/>
        <v>0.37578002827314616</v>
      </c>
      <c r="AC45" s="2">
        <f t="shared" si="6"/>
        <v>0.29636782338957257</v>
      </c>
      <c r="AD45" s="2">
        <f t="shared" si="7"/>
        <v>0.30293877265464741</v>
      </c>
      <c r="AE45">
        <f t="shared" si="10"/>
        <v>22.722999999999999</v>
      </c>
      <c r="AF45">
        <f t="shared" si="11"/>
        <v>14.303000000000001</v>
      </c>
      <c r="AG45">
        <f t="shared" si="12"/>
        <v>888.94053799999995</v>
      </c>
      <c r="AH45" s="6">
        <v>14</v>
      </c>
      <c r="AI45" s="6">
        <v>5.0567730367148483E-2</v>
      </c>
      <c r="AJ45" s="6">
        <v>-1.8917927760418306E-2</v>
      </c>
      <c r="AR45" s="6">
        <v>17</v>
      </c>
      <c r="AS45" s="6">
        <v>5.4500892214939235E-2</v>
      </c>
      <c r="AT45" s="6">
        <v>5.5116061680779566E-3</v>
      </c>
    </row>
    <row r="46" spans="1:46" x14ac:dyDescent="0.3">
      <c r="A46">
        <v>204.1738</v>
      </c>
      <c r="B46">
        <v>24.135392244147063</v>
      </c>
      <c r="C46">
        <v>-24.126921178995065</v>
      </c>
      <c r="D46">
        <v>204.1738</v>
      </c>
      <c r="E46">
        <v>23.757160748334066</v>
      </c>
      <c r="F46">
        <v>-24.814449598343447</v>
      </c>
      <c r="G46">
        <v>204.1738</v>
      </c>
      <c r="H46">
        <v>23.729586455430656</v>
      </c>
      <c r="I46">
        <v>-23.978742124099984</v>
      </c>
      <c r="J46">
        <v>204.1738</v>
      </c>
      <c r="K46">
        <v>23.873011521890824</v>
      </c>
      <c r="L46">
        <v>-24.308916770737699</v>
      </c>
      <c r="M46">
        <f t="shared" si="8"/>
        <v>24.126921178995065</v>
      </c>
      <c r="N46" s="13">
        <f t="shared" si="4"/>
        <v>2.310000011769247</v>
      </c>
      <c r="O46">
        <v>204.1738</v>
      </c>
      <c r="P46">
        <v>23.885000000000002</v>
      </c>
      <c r="Q46">
        <v>-24.393000000000001</v>
      </c>
      <c r="R46">
        <v>204.1738</v>
      </c>
      <c r="S46">
        <v>23.946999999999999</v>
      </c>
      <c r="T46">
        <v>-24.428000000000001</v>
      </c>
      <c r="U46">
        <v>204.1738</v>
      </c>
      <c r="V46">
        <v>23.785</v>
      </c>
      <c r="W46">
        <v>-24.457999999999998</v>
      </c>
      <c r="X46">
        <v>204.1738</v>
      </c>
      <c r="Y46">
        <v>23.83</v>
      </c>
      <c r="Z46">
        <v>-24.427</v>
      </c>
      <c r="AA46">
        <f t="shared" si="9"/>
        <v>0.56742886103158108</v>
      </c>
      <c r="AB46" s="1">
        <f t="shared" si="5"/>
        <v>0.28471260221784078</v>
      </c>
      <c r="AC46" s="2">
        <f t="shared" si="6"/>
        <v>0.34968951134547088</v>
      </c>
      <c r="AD46" s="2">
        <f t="shared" si="7"/>
        <v>0.35497842385276135</v>
      </c>
      <c r="AE46">
        <f t="shared" si="10"/>
        <v>24.393000000000001</v>
      </c>
      <c r="AF46">
        <f t="shared" si="11"/>
        <v>18.885000000000002</v>
      </c>
      <c r="AG46">
        <f t="shared" si="12"/>
        <v>1165.5116740000001</v>
      </c>
      <c r="AH46" s="6">
        <v>15</v>
      </c>
      <c r="AI46" s="6">
        <v>5.06896366997273E-2</v>
      </c>
      <c r="AJ46" s="6">
        <v>4.5249299086927083E-3</v>
      </c>
      <c r="AR46" s="6">
        <v>18</v>
      </c>
      <c r="AS46" s="6">
        <v>5.4748162380407535E-2</v>
      </c>
      <c r="AT46" s="6">
        <v>1.4913689713655691E-2</v>
      </c>
    </row>
    <row r="47" spans="1:46" x14ac:dyDescent="0.3">
      <c r="A47">
        <v>165.95869999999999</v>
      </c>
      <c r="B47">
        <v>28.716978173425552</v>
      </c>
      <c r="C47">
        <v>-24.717522606978221</v>
      </c>
      <c r="D47">
        <v>165.95869999999999</v>
      </c>
      <c r="E47">
        <v>29.292043499591266</v>
      </c>
      <c r="F47">
        <v>-24.833199049033922</v>
      </c>
      <c r="G47">
        <v>165.95869999999999</v>
      </c>
      <c r="H47">
        <v>28.198076550162106</v>
      </c>
      <c r="I47">
        <v>-25.461417942768733</v>
      </c>
      <c r="J47">
        <v>165.95869999999999</v>
      </c>
      <c r="K47">
        <v>28.576588033657565</v>
      </c>
      <c r="L47">
        <v>-24.816167105462867</v>
      </c>
      <c r="M47">
        <f t="shared" si="8"/>
        <v>24.717522606978221</v>
      </c>
      <c r="N47" s="13">
        <f t="shared" si="4"/>
        <v>2.2200000242225069</v>
      </c>
      <c r="O47">
        <v>165.95869999999999</v>
      </c>
      <c r="P47">
        <v>28.952999999999999</v>
      </c>
      <c r="Q47">
        <v>-25.161999999999999</v>
      </c>
      <c r="R47">
        <v>165.95869999999999</v>
      </c>
      <c r="S47">
        <v>29.027000000000001</v>
      </c>
      <c r="T47">
        <v>-25.189</v>
      </c>
      <c r="U47">
        <v>165.95869999999999</v>
      </c>
      <c r="V47">
        <v>28.869</v>
      </c>
      <c r="W47">
        <v>-25.271000000000001</v>
      </c>
      <c r="X47">
        <v>165.95869999999999</v>
      </c>
      <c r="Y47">
        <v>28.91</v>
      </c>
      <c r="Z47">
        <v>-25.222999999999999</v>
      </c>
      <c r="AA47">
        <f t="shared" si="9"/>
        <v>1.2131826407593711</v>
      </c>
      <c r="AB47" s="1">
        <f t="shared" si="5"/>
        <v>0.41630734538651526</v>
      </c>
      <c r="AC47" s="2">
        <f t="shared" si="6"/>
        <v>0.40373891382100052</v>
      </c>
      <c r="AD47" s="2">
        <f t="shared" si="7"/>
        <v>0.40716860236269276</v>
      </c>
      <c r="AE47">
        <f t="shared" si="10"/>
        <v>25.161999999999999</v>
      </c>
      <c r="AF47">
        <f t="shared" si="11"/>
        <v>23.952999999999999</v>
      </c>
      <c r="AG47">
        <f t="shared" si="12"/>
        <v>1471.4024529999999</v>
      </c>
      <c r="AH47" s="6">
        <v>16</v>
      </c>
      <c r="AI47" s="6">
        <v>5.0840152397407322E-2</v>
      </c>
      <c r="AJ47" s="6">
        <v>-2.4412034688764683E-3</v>
      </c>
      <c r="AR47" s="6">
        <v>19</v>
      </c>
      <c r="AS47" s="6">
        <v>5.5051541892954553E-2</v>
      </c>
      <c r="AT47" s="6">
        <v>-5.4164793492412072E-3</v>
      </c>
    </row>
    <row r="48" spans="1:46" x14ac:dyDescent="0.3">
      <c r="A48">
        <v>134.8963</v>
      </c>
      <c r="B48">
        <v>34.710016959818837</v>
      </c>
      <c r="C48">
        <v>-24.793024850046564</v>
      </c>
      <c r="D48">
        <v>134.8963</v>
      </c>
      <c r="E48">
        <v>34.217925684695707</v>
      </c>
      <c r="F48">
        <v>-25.122264388031013</v>
      </c>
      <c r="G48">
        <v>134.8963</v>
      </c>
      <c r="H48">
        <v>33.411926107076376</v>
      </c>
      <c r="I48">
        <v>-25.260861244672029</v>
      </c>
      <c r="J48">
        <v>134.8963</v>
      </c>
      <c r="K48">
        <v>33.605985245047101</v>
      </c>
      <c r="L48">
        <v>-25.589781670967582</v>
      </c>
      <c r="M48">
        <f t="shared" si="8"/>
        <v>24.793024850046564</v>
      </c>
      <c r="N48" s="13">
        <f t="shared" si="4"/>
        <v>2.130000037799257</v>
      </c>
      <c r="O48">
        <v>134.8963</v>
      </c>
      <c r="P48">
        <v>34.113999999999997</v>
      </c>
      <c r="Q48">
        <v>-24.884</v>
      </c>
      <c r="R48">
        <v>134.8963</v>
      </c>
      <c r="S48">
        <v>34.198999999999998</v>
      </c>
      <c r="T48">
        <v>-24.898</v>
      </c>
      <c r="U48">
        <v>134.8963</v>
      </c>
      <c r="V48">
        <v>34.064999999999998</v>
      </c>
      <c r="W48">
        <v>-25.03</v>
      </c>
      <c r="X48">
        <v>134.8963</v>
      </c>
      <c r="Y48">
        <v>34.095999999999997</v>
      </c>
      <c r="Z48">
        <v>-24.966000000000001</v>
      </c>
      <c r="AA48">
        <f t="shared" si="9"/>
        <v>1.5231858485974556</v>
      </c>
      <c r="AB48" s="1">
        <f t="shared" si="5"/>
        <v>0.46647398466695345</v>
      </c>
      <c r="AC48" s="2">
        <f t="shared" si="6"/>
        <v>0.45392876599236226</v>
      </c>
      <c r="AD48" s="2">
        <f t="shared" si="7"/>
        <v>0.45503208414176222</v>
      </c>
      <c r="AE48">
        <f t="shared" si="10"/>
        <v>24.884</v>
      </c>
      <c r="AF48">
        <f t="shared" si="11"/>
        <v>29.113999999999997</v>
      </c>
      <c r="AG48">
        <f t="shared" si="12"/>
        <v>1782.9784519999998</v>
      </c>
      <c r="AH48" s="6">
        <v>17</v>
      </c>
      <c r="AI48" s="6">
        <v>5.102469313753015E-2</v>
      </c>
      <c r="AJ48" s="6">
        <v>8.9878052454870419E-3</v>
      </c>
      <c r="AR48" s="6">
        <v>20</v>
      </c>
      <c r="AS48" s="6">
        <v>5.5421514641802977E-2</v>
      </c>
      <c r="AT48" s="6">
        <v>-2.3096692740581889E-2</v>
      </c>
    </row>
    <row r="49" spans="1:46" x14ac:dyDescent="0.3">
      <c r="A49">
        <v>109.6478</v>
      </c>
      <c r="B49">
        <v>38.302535471654323</v>
      </c>
      <c r="C49">
        <v>-23.98787076383001</v>
      </c>
      <c r="D49">
        <v>109.6478</v>
      </c>
      <c r="E49">
        <v>38.788821758668405</v>
      </c>
      <c r="F49">
        <v>-23.81271748110435</v>
      </c>
      <c r="G49">
        <v>109.6478</v>
      </c>
      <c r="H49">
        <v>38.642316440370109</v>
      </c>
      <c r="I49">
        <v>-24.191557894181692</v>
      </c>
      <c r="J49">
        <v>109.6478</v>
      </c>
      <c r="K49">
        <v>38.718109618354561</v>
      </c>
      <c r="L49">
        <v>-23.538028012962108</v>
      </c>
      <c r="M49">
        <f t="shared" si="8"/>
        <v>23.98787076383001</v>
      </c>
      <c r="N49" s="13">
        <f t="shared" si="4"/>
        <v>2.0399999223113503</v>
      </c>
      <c r="O49">
        <v>109.6478</v>
      </c>
      <c r="P49">
        <v>38.947000000000003</v>
      </c>
      <c r="Q49">
        <v>-23.620999999999999</v>
      </c>
      <c r="R49">
        <v>109.6478</v>
      </c>
      <c r="S49">
        <v>39.037999999999997</v>
      </c>
      <c r="T49">
        <v>-23.619</v>
      </c>
      <c r="U49">
        <v>109.6478</v>
      </c>
      <c r="V49">
        <v>38.947000000000003</v>
      </c>
      <c r="W49">
        <v>-23.79</v>
      </c>
      <c r="X49">
        <v>109.6478</v>
      </c>
      <c r="Y49">
        <v>38.963000000000001</v>
      </c>
      <c r="Z49">
        <v>-23.713000000000001</v>
      </c>
      <c r="AA49">
        <f t="shared" si="9"/>
        <v>0.9942122532463703</v>
      </c>
      <c r="AB49" s="1">
        <f t="shared" si="5"/>
        <v>0.37686910445450233</v>
      </c>
      <c r="AC49" s="2">
        <f t="shared" si="6"/>
        <v>0.49634469983855478</v>
      </c>
      <c r="AD49" s="2">
        <f t="shared" si="7"/>
        <v>0.49486031453752466</v>
      </c>
      <c r="AE49">
        <f t="shared" si="10"/>
        <v>23.620999999999999</v>
      </c>
      <c r="AF49">
        <f t="shared" si="11"/>
        <v>33.947000000000003</v>
      </c>
      <c r="AG49">
        <f t="shared" si="12"/>
        <v>2074.8204500000002</v>
      </c>
      <c r="AH49" s="6">
        <v>18</v>
      </c>
      <c r="AI49" s="6">
        <v>5.1250215280139885E-2</v>
      </c>
      <c r="AJ49" s="6">
        <v>1.8411636813923341E-2</v>
      </c>
      <c r="AR49" s="6">
        <v>21</v>
      </c>
      <c r="AS49" s="6">
        <v>5.5874514857003829E-2</v>
      </c>
      <c r="AT49" s="6">
        <v>-3.3141063659597597E-3</v>
      </c>
    </row>
    <row r="50" spans="1:46" x14ac:dyDescent="0.3">
      <c r="A50">
        <v>89.12509</v>
      </c>
      <c r="B50">
        <v>43.980751555597585</v>
      </c>
      <c r="C50">
        <v>-22.740340510235168</v>
      </c>
      <c r="D50">
        <v>89.12509</v>
      </c>
      <c r="E50">
        <v>43.509572396266726</v>
      </c>
      <c r="F50">
        <v>-21.681456589989633</v>
      </c>
      <c r="G50">
        <v>89.12509</v>
      </c>
      <c r="H50">
        <v>42.546819497653765</v>
      </c>
      <c r="I50">
        <v>-23.082380996665218</v>
      </c>
      <c r="J50">
        <v>89.12509</v>
      </c>
      <c r="K50">
        <v>43.002152138416882</v>
      </c>
      <c r="L50">
        <v>-21.885384875908297</v>
      </c>
      <c r="M50">
        <f t="shared" si="8"/>
        <v>22.740340510235168</v>
      </c>
      <c r="N50" s="13">
        <f t="shared" si="4"/>
        <v>1.9499999814179432</v>
      </c>
      <c r="O50">
        <v>89.12509</v>
      </c>
      <c r="P50">
        <v>43.13</v>
      </c>
      <c r="Q50">
        <v>-21.617000000000001</v>
      </c>
      <c r="R50">
        <v>89.12509</v>
      </c>
      <c r="S50">
        <v>43.223999999999997</v>
      </c>
      <c r="T50">
        <v>-21.597000000000001</v>
      </c>
      <c r="U50">
        <v>89.12509</v>
      </c>
      <c r="V50">
        <v>43.183999999999997</v>
      </c>
      <c r="W50">
        <v>-21.79</v>
      </c>
      <c r="X50">
        <v>89.12509</v>
      </c>
      <c r="Y50">
        <v>43.183</v>
      </c>
      <c r="Z50">
        <v>-21.704999999999998</v>
      </c>
      <c r="AA50">
        <f t="shared" si="9"/>
        <v>4.2158489059965341</v>
      </c>
      <c r="AB50" s="1">
        <f t="shared" si="5"/>
        <v>0.77605678234783582</v>
      </c>
      <c r="AC50" s="2">
        <f t="shared" si="6"/>
        <v>0.52889133258810628</v>
      </c>
      <c r="AD50" s="2">
        <f t="shared" si="7"/>
        <v>0.52479580179537977</v>
      </c>
      <c r="AE50">
        <f t="shared" si="10"/>
        <v>21.617000000000001</v>
      </c>
      <c r="AF50">
        <f t="shared" si="11"/>
        <v>38.130000000000003</v>
      </c>
      <c r="AG50">
        <f t="shared" si="12"/>
        <v>2327.4915890000002</v>
      </c>
      <c r="AH50" s="6">
        <v>19</v>
      </c>
      <c r="AI50" s="6">
        <v>5.1526623699309958E-2</v>
      </c>
      <c r="AJ50" s="6">
        <v>-1.8915611555966119E-3</v>
      </c>
      <c r="AR50" s="6">
        <v>22</v>
      </c>
      <c r="AS50" s="6">
        <v>5.6426894890750284E-2</v>
      </c>
      <c r="AT50" s="6">
        <v>1.277259593786273E-3</v>
      </c>
    </row>
    <row r="51" spans="1:46" x14ac:dyDescent="0.3">
      <c r="A51">
        <v>72.443600000000004</v>
      </c>
      <c r="B51">
        <v>46.100754708629196</v>
      </c>
      <c r="C51">
        <v>-18.839053904969514</v>
      </c>
      <c r="D51">
        <v>72.443600000000004</v>
      </c>
      <c r="E51">
        <v>46.92563301774679</v>
      </c>
      <c r="F51">
        <v>-19.895939201149158</v>
      </c>
      <c r="G51">
        <v>72.443600000000004</v>
      </c>
      <c r="H51">
        <v>46.635573435264163</v>
      </c>
      <c r="I51">
        <v>-19.688131603232105</v>
      </c>
      <c r="J51">
        <v>72.443600000000004</v>
      </c>
      <c r="K51">
        <v>46.12151581455872</v>
      </c>
      <c r="L51">
        <v>-19.569670234261903</v>
      </c>
      <c r="M51">
        <f t="shared" si="8"/>
        <v>18.839053904969514</v>
      </c>
      <c r="N51" s="13">
        <f t="shared" si="4"/>
        <v>1.860000023934774</v>
      </c>
      <c r="O51">
        <v>72.443600000000004</v>
      </c>
      <c r="P51">
        <v>46.512</v>
      </c>
      <c r="Q51">
        <v>-19.199000000000002</v>
      </c>
      <c r="R51">
        <v>72.443600000000004</v>
      </c>
      <c r="S51">
        <v>46.604999999999997</v>
      </c>
      <c r="T51">
        <v>-19.158000000000001</v>
      </c>
      <c r="U51">
        <v>72.443600000000004</v>
      </c>
      <c r="V51">
        <v>46.618000000000002</v>
      </c>
      <c r="W51">
        <v>-19.356999999999999</v>
      </c>
      <c r="X51">
        <v>72.443600000000004</v>
      </c>
      <c r="Y51">
        <v>46.6</v>
      </c>
      <c r="Z51">
        <v>-19.268000000000001</v>
      </c>
      <c r="AA51">
        <f t="shared" si="9"/>
        <v>1.375952687907511</v>
      </c>
      <c r="AB51" s="1">
        <f t="shared" si="5"/>
        <v>0.44335614318634742</v>
      </c>
      <c r="AC51" s="2">
        <f t="shared" si="6"/>
        <v>0.55155648874794161</v>
      </c>
      <c r="AD51" s="2">
        <f t="shared" si="7"/>
        <v>0.54502613758262863</v>
      </c>
      <c r="AE51">
        <f t="shared" si="10"/>
        <v>19.199000000000002</v>
      </c>
      <c r="AF51">
        <f t="shared" si="11"/>
        <v>41.512</v>
      </c>
      <c r="AG51">
        <f t="shared" si="12"/>
        <v>2531.9677449999999</v>
      </c>
      <c r="AH51" s="6">
        <v>20</v>
      </c>
      <c r="AI51" s="6">
        <v>5.1862793745456125E-2</v>
      </c>
      <c r="AJ51" s="6">
        <v>-1.9537971844235037E-2</v>
      </c>
      <c r="AR51" s="6">
        <v>23</v>
      </c>
      <c r="AS51" s="6">
        <v>5.7099638560068069E-2</v>
      </c>
      <c r="AT51" s="6">
        <v>9.4061976354009313E-3</v>
      </c>
    </row>
    <row r="52" spans="1:46" x14ac:dyDescent="0.3">
      <c r="A52">
        <v>58.884369999999997</v>
      </c>
      <c r="B52">
        <v>48.529364463218236</v>
      </c>
      <c r="C52">
        <v>-16.176355075835541</v>
      </c>
      <c r="D52">
        <v>58.884369999999997</v>
      </c>
      <c r="E52">
        <v>48.805222666715373</v>
      </c>
      <c r="F52">
        <v>-17.096586459947044</v>
      </c>
      <c r="G52">
        <v>58.884369999999997</v>
      </c>
      <c r="H52">
        <v>49.046503198849543</v>
      </c>
      <c r="I52">
        <v>-17.732877137872944</v>
      </c>
      <c r="J52">
        <v>58.884369999999997</v>
      </c>
      <c r="K52">
        <v>49.789031494322309</v>
      </c>
      <c r="L52">
        <v>-16.474558467406947</v>
      </c>
      <c r="M52">
        <f t="shared" si="8"/>
        <v>16.176355075835541</v>
      </c>
      <c r="N52" s="13">
        <f t="shared" si="4"/>
        <v>1.7700000329269416</v>
      </c>
      <c r="O52">
        <v>58.884369999999997</v>
      </c>
      <c r="P52">
        <v>49.100999999999999</v>
      </c>
      <c r="Q52">
        <v>-16.670000000000002</v>
      </c>
      <c r="R52">
        <v>58.884369999999997</v>
      </c>
      <c r="S52">
        <v>49.189</v>
      </c>
      <c r="T52">
        <v>-16.606999999999999</v>
      </c>
      <c r="U52">
        <v>58.884369999999997</v>
      </c>
      <c r="V52">
        <v>49.247999999999998</v>
      </c>
      <c r="W52">
        <v>-16.797000000000001</v>
      </c>
      <c r="X52">
        <v>58.884369999999997</v>
      </c>
      <c r="Y52">
        <v>49.216000000000001</v>
      </c>
      <c r="Z52">
        <v>-16.707999999999998</v>
      </c>
      <c r="AA52">
        <f t="shared" si="9"/>
        <v>2.2567594620634162</v>
      </c>
      <c r="AB52" s="1">
        <f t="shared" si="5"/>
        <v>0.56779768304053713</v>
      </c>
      <c r="AC52" s="2">
        <f t="shared" si="6"/>
        <v>0.56580405611557272</v>
      </c>
      <c r="AD52" s="2">
        <f t="shared" si="7"/>
        <v>0.55713662162498045</v>
      </c>
      <c r="AE52">
        <f t="shared" si="10"/>
        <v>16.670000000000002</v>
      </c>
      <c r="AF52">
        <f t="shared" si="11"/>
        <v>44.100999999999999</v>
      </c>
      <c r="AG52">
        <f t="shared" si="12"/>
        <v>2688.7971009999997</v>
      </c>
      <c r="AH52" s="6">
        <v>21</v>
      </c>
      <c r="AI52" s="6">
        <v>5.2273672418737746E-2</v>
      </c>
      <c r="AJ52" s="6">
        <v>2.8673607230632336E-4</v>
      </c>
      <c r="AR52" s="6">
        <v>24</v>
      </c>
      <c r="AS52" s="6">
        <v>5.8004333657118004E-2</v>
      </c>
      <c r="AT52" s="6">
        <v>-1.4463069206478885E-2</v>
      </c>
    </row>
    <row r="53" spans="1:46" x14ac:dyDescent="0.3">
      <c r="A53">
        <v>47.863010000000003</v>
      </c>
      <c r="B53">
        <v>51.172925690192969</v>
      </c>
      <c r="C53">
        <v>-13.935560514113392</v>
      </c>
      <c r="D53">
        <v>47.863010000000003</v>
      </c>
      <c r="E53">
        <v>50.952610527573924</v>
      </c>
      <c r="F53">
        <v>-14.654823197673766</v>
      </c>
      <c r="G53">
        <v>47.863010000000003</v>
      </c>
      <c r="H53">
        <v>50.881564421021594</v>
      </c>
      <c r="I53">
        <v>-14.650133218452781</v>
      </c>
      <c r="J53">
        <v>47.863010000000003</v>
      </c>
      <c r="K53">
        <v>51.864135249488172</v>
      </c>
      <c r="L53">
        <v>-13.653454498734179</v>
      </c>
      <c r="M53">
        <f t="shared" si="8"/>
        <v>13.935560514113392</v>
      </c>
      <c r="N53" s="13">
        <f t="shared" si="4"/>
        <v>1.680000006966206</v>
      </c>
      <c r="O53">
        <v>47.863010000000003</v>
      </c>
      <c r="P53">
        <v>51.003999999999998</v>
      </c>
      <c r="Q53">
        <v>-14.249000000000001</v>
      </c>
      <c r="R53">
        <v>47.863010000000003</v>
      </c>
      <c r="S53">
        <v>51.082000000000001</v>
      </c>
      <c r="T53">
        <v>-14.163</v>
      </c>
      <c r="U53">
        <v>47.863010000000003</v>
      </c>
      <c r="V53">
        <v>51.18</v>
      </c>
      <c r="W53">
        <v>-14.337999999999999</v>
      </c>
      <c r="X53">
        <v>47.863010000000003</v>
      </c>
      <c r="Y53">
        <v>51.134999999999998</v>
      </c>
      <c r="Z53">
        <v>-14.249000000000001</v>
      </c>
      <c r="AA53">
        <f t="shared" si="9"/>
        <v>1.4582154904507874</v>
      </c>
      <c r="AB53" s="1">
        <f t="shared" si="5"/>
        <v>0.45641702272792889</v>
      </c>
      <c r="AC53" s="2">
        <f t="shared" si="6"/>
        <v>0.57370195803467272</v>
      </c>
      <c r="AD53" s="2">
        <f t="shared" si="7"/>
        <v>0.56323891800248282</v>
      </c>
      <c r="AE53">
        <f t="shared" si="10"/>
        <v>14.249000000000001</v>
      </c>
      <c r="AF53">
        <f t="shared" si="11"/>
        <v>46.003999999999998</v>
      </c>
      <c r="AG53">
        <f t="shared" si="12"/>
        <v>2804.4420169999999</v>
      </c>
      <c r="AH53" s="6">
        <v>22</v>
      </c>
      <c r="AI53" s="6">
        <v>5.2773185537659813E-2</v>
      </c>
      <c r="AJ53" s="6">
        <v>4.9309689468767445E-3</v>
      </c>
      <c r="AR53" s="6">
        <v>25</v>
      </c>
      <c r="AS53" s="6">
        <v>5.9163112784871817E-2</v>
      </c>
      <c r="AT53" s="6">
        <v>3.2262379315440778E-3</v>
      </c>
    </row>
    <row r="54" spans="1:46" x14ac:dyDescent="0.3">
      <c r="A54">
        <v>38.904510000000002</v>
      </c>
      <c r="B54">
        <v>52.172446867632409</v>
      </c>
      <c r="C54">
        <v>-12.286989989223443</v>
      </c>
      <c r="D54">
        <v>38.904510000000002</v>
      </c>
      <c r="E54">
        <v>52.289042553672864</v>
      </c>
      <c r="F54">
        <v>-11.913318768511985</v>
      </c>
      <c r="G54">
        <v>38.904510000000002</v>
      </c>
      <c r="H54">
        <v>51.667770406277107</v>
      </c>
      <c r="I54">
        <v>-12.323239359653584</v>
      </c>
      <c r="J54">
        <v>38.904510000000002</v>
      </c>
      <c r="K54">
        <v>52.385873977379909</v>
      </c>
      <c r="L54">
        <v>-12.309573871396864</v>
      </c>
      <c r="M54">
        <f t="shared" si="8"/>
        <v>12.286989989223443</v>
      </c>
      <c r="N54" s="13">
        <f t="shared" si="4"/>
        <v>1.5899999497724899</v>
      </c>
      <c r="O54">
        <v>38.904510000000002</v>
      </c>
      <c r="P54">
        <v>52.366999999999997</v>
      </c>
      <c r="Q54">
        <v>-12.068</v>
      </c>
      <c r="R54">
        <v>38.904510000000002</v>
      </c>
      <c r="S54">
        <v>52.429000000000002</v>
      </c>
      <c r="T54">
        <v>-11.957000000000001</v>
      </c>
      <c r="U54">
        <v>38.904510000000002</v>
      </c>
      <c r="V54">
        <v>52.558</v>
      </c>
      <c r="W54">
        <v>-12.114000000000001</v>
      </c>
      <c r="X54">
        <v>38.904510000000002</v>
      </c>
      <c r="Y54">
        <v>52.502000000000002</v>
      </c>
      <c r="Z54">
        <v>-12.023</v>
      </c>
      <c r="AA54">
        <f t="shared" si="9"/>
        <v>1.0392033495260649</v>
      </c>
      <c r="AB54" s="1">
        <f t="shared" si="5"/>
        <v>0.38530198722672898</v>
      </c>
      <c r="AC54" s="2">
        <f t="shared" si="6"/>
        <v>0.57730625517848866</v>
      </c>
      <c r="AD54" s="2">
        <f t="shared" si="7"/>
        <v>0.56538357541906181</v>
      </c>
      <c r="AE54">
        <f t="shared" si="10"/>
        <v>12.068</v>
      </c>
      <c r="AF54">
        <f t="shared" si="11"/>
        <v>47.366999999999997</v>
      </c>
      <c r="AG54">
        <f t="shared" si="12"/>
        <v>2887.9393129999999</v>
      </c>
      <c r="AH54" s="6">
        <v>23</v>
      </c>
      <c r="AI54" s="6">
        <v>5.3379403312902335E-2</v>
      </c>
      <c r="AJ54" s="6">
        <v>1.3126432882566666E-2</v>
      </c>
      <c r="AR54" s="6">
        <v>26</v>
      </c>
      <c r="AS54" s="6">
        <v>6.0613104890469754E-2</v>
      </c>
      <c r="AT54" s="6">
        <v>-2.2839435259052215E-2</v>
      </c>
    </row>
    <row r="55" spans="1:46" x14ac:dyDescent="0.3">
      <c r="A55">
        <v>31.622779999999999</v>
      </c>
      <c r="B55">
        <v>53.266649666528707</v>
      </c>
      <c r="C55">
        <v>-10.594071046389152</v>
      </c>
      <c r="D55">
        <v>31.622779999999999</v>
      </c>
      <c r="E55">
        <v>52.266364762584914</v>
      </c>
      <c r="F55">
        <v>-9.514429387550015</v>
      </c>
      <c r="G55">
        <v>31.622779999999999</v>
      </c>
      <c r="H55">
        <v>52.432884017110979</v>
      </c>
      <c r="I55">
        <v>-10.769097671723037</v>
      </c>
      <c r="J55">
        <v>31.622779999999999</v>
      </c>
      <c r="K55">
        <v>53.508782432794675</v>
      </c>
      <c r="L55">
        <v>-10.537559211663782</v>
      </c>
      <c r="M55">
        <f t="shared" si="8"/>
        <v>10.594071046389152</v>
      </c>
      <c r="N55" s="13">
        <f t="shared" si="4"/>
        <v>1.5000000466711041</v>
      </c>
      <c r="O55">
        <v>31.622779999999999</v>
      </c>
      <c r="P55">
        <v>53.331000000000003</v>
      </c>
      <c r="Q55">
        <v>-10.183999999999999</v>
      </c>
      <c r="R55">
        <v>31.622779999999999</v>
      </c>
      <c r="S55">
        <v>53.369</v>
      </c>
      <c r="T55">
        <v>-10.048</v>
      </c>
      <c r="U55">
        <v>31.622779999999999</v>
      </c>
      <c r="V55">
        <v>53.523000000000003</v>
      </c>
      <c r="W55">
        <v>-10.185</v>
      </c>
      <c r="X55">
        <v>31.622779999999999</v>
      </c>
      <c r="Y55">
        <v>53.459000000000003</v>
      </c>
      <c r="Z55">
        <v>-10.092000000000001</v>
      </c>
      <c r="AA55">
        <f t="shared" si="9"/>
        <v>3.4033255417400183</v>
      </c>
      <c r="AB55" s="1">
        <f t="shared" si="5"/>
        <v>0.69727280393380964</v>
      </c>
      <c r="AC55" s="2">
        <f t="shared" si="6"/>
        <v>0.57828191488238079</v>
      </c>
      <c r="AD55" s="2">
        <f t="shared" si="7"/>
        <v>0.5651999257234348</v>
      </c>
      <c r="AE55">
        <f t="shared" si="10"/>
        <v>10.183999999999999</v>
      </c>
      <c r="AF55">
        <f t="shared" si="11"/>
        <v>48.331000000000003</v>
      </c>
      <c r="AG55">
        <f t="shared" si="12"/>
        <v>2947.9094170000003</v>
      </c>
      <c r="AH55" s="6">
        <v>24</v>
      </c>
      <c r="AI55" s="6">
        <v>5.4211604252427804E-2</v>
      </c>
      <c r="AJ55" s="6">
        <v>-1.0670339801788685E-2</v>
      </c>
      <c r="AR55" s="6">
        <v>27</v>
      </c>
      <c r="AS55" s="6">
        <v>6.2431229272564219E-2</v>
      </c>
      <c r="AT55" s="6">
        <v>-1.471902537475233E-2</v>
      </c>
    </row>
    <row r="56" spans="1:46" x14ac:dyDescent="0.3">
      <c r="A56">
        <v>25.703959999999999</v>
      </c>
      <c r="B56">
        <v>54.050704111387802</v>
      </c>
      <c r="C56">
        <v>-8.6977043552333004</v>
      </c>
      <c r="D56">
        <v>25.703959999999999</v>
      </c>
      <c r="E56">
        <v>54.599360700195518</v>
      </c>
      <c r="F56">
        <v>-8.5670422530137973</v>
      </c>
      <c r="G56">
        <v>25.703959999999999</v>
      </c>
      <c r="H56">
        <v>54.454732766681389</v>
      </c>
      <c r="I56">
        <v>-7.8827134010902871</v>
      </c>
      <c r="J56">
        <v>25.703959999999999</v>
      </c>
      <c r="K56">
        <v>54.276825589409725</v>
      </c>
      <c r="L56">
        <v>-8.4993592391578847</v>
      </c>
      <c r="M56">
        <f t="shared" si="8"/>
        <v>8.6977043552333004</v>
      </c>
      <c r="N56" s="13">
        <f t="shared" si="4"/>
        <v>1.4100000367034058</v>
      </c>
      <c r="O56">
        <v>25.703959999999999</v>
      </c>
      <c r="P56">
        <v>54.017000000000003</v>
      </c>
      <c r="Q56">
        <v>-8.6046999999999993</v>
      </c>
      <c r="R56">
        <v>25.703959999999999</v>
      </c>
      <c r="S56">
        <v>54.021000000000001</v>
      </c>
      <c r="T56">
        <v>-8.4454999999999991</v>
      </c>
      <c r="U56">
        <v>25.703959999999999</v>
      </c>
      <c r="V56">
        <v>54.195999999999998</v>
      </c>
      <c r="W56">
        <v>-8.5642999999999994</v>
      </c>
      <c r="X56">
        <v>25.703959999999999</v>
      </c>
      <c r="Y56">
        <v>54.124000000000002</v>
      </c>
      <c r="Z56">
        <v>-8.4651999999999994</v>
      </c>
      <c r="AA56">
        <f t="shared" si="9"/>
        <v>0.91508484678131341</v>
      </c>
      <c r="AB56" s="1">
        <f t="shared" si="5"/>
        <v>0.36156106909213109</v>
      </c>
      <c r="AC56" s="2">
        <f t="shared" si="6"/>
        <v>0.57786757918354126</v>
      </c>
      <c r="AD56" s="2">
        <f t="shared" si="7"/>
        <v>0.56388093682038853</v>
      </c>
      <c r="AE56">
        <f t="shared" si="10"/>
        <v>8.6046999999999993</v>
      </c>
      <c r="AF56">
        <f t="shared" si="11"/>
        <v>49.017000000000003</v>
      </c>
      <c r="AG56">
        <f t="shared" si="12"/>
        <v>2991.8771510900001</v>
      </c>
      <c r="AH56" s="6">
        <v>25</v>
      </c>
      <c r="AI56" s="6">
        <v>5.5285964029631908E-2</v>
      </c>
      <c r="AJ56" s="6">
        <v>7.103386686783987E-3</v>
      </c>
      <c r="AR56" s="6">
        <v>28</v>
      </c>
      <c r="AS56" s="6">
        <v>6.4720065257494866E-2</v>
      </c>
      <c r="AT56" s="6">
        <v>-7.7890180742168219E-3</v>
      </c>
    </row>
    <row r="57" spans="1:46" x14ac:dyDescent="0.3">
      <c r="A57">
        <v>20.892959999999999</v>
      </c>
      <c r="B57">
        <v>54.930691494953649</v>
      </c>
      <c r="C57">
        <v>-7.3240776980168087</v>
      </c>
      <c r="D57">
        <v>20.892959999999999</v>
      </c>
      <c r="E57">
        <v>55.321457964103288</v>
      </c>
      <c r="F57">
        <v>-7.1805706940193526</v>
      </c>
      <c r="G57">
        <v>20.892959999999999</v>
      </c>
      <c r="H57">
        <v>54.841815850207027</v>
      </c>
      <c r="I57">
        <v>-6.9675856319162088</v>
      </c>
      <c r="J57">
        <v>20.892959999999999</v>
      </c>
      <c r="K57">
        <v>55.464905360443268</v>
      </c>
      <c r="L57">
        <v>-7.1885392966504336</v>
      </c>
      <c r="M57">
        <f t="shared" si="8"/>
        <v>7.3240776980168087</v>
      </c>
      <c r="N57" s="13">
        <f t="shared" si="4"/>
        <v>1.3199999727998399</v>
      </c>
      <c r="O57">
        <v>20.892959999999999</v>
      </c>
      <c r="P57">
        <v>54.518999999999998</v>
      </c>
      <c r="Q57">
        <v>-7.3113000000000001</v>
      </c>
      <c r="R57">
        <v>20.892959999999999</v>
      </c>
      <c r="S57">
        <v>54.475999999999999</v>
      </c>
      <c r="T57">
        <v>-7.1346999999999996</v>
      </c>
      <c r="U57">
        <v>20.892959999999999</v>
      </c>
      <c r="V57">
        <v>54.671999999999997</v>
      </c>
      <c r="W57">
        <v>-7.2356999999999996</v>
      </c>
      <c r="X57">
        <v>20.892959999999999</v>
      </c>
      <c r="Y57">
        <v>54.59</v>
      </c>
      <c r="Z57">
        <v>-7.1276000000000002</v>
      </c>
      <c r="AA57">
        <f t="shared" si="9"/>
        <v>1.7564521711823915</v>
      </c>
      <c r="AB57" s="1">
        <f t="shared" si="5"/>
        <v>0.50092089070065904</v>
      </c>
      <c r="AC57" s="2">
        <f t="shared" si="6"/>
        <v>0.57691099571776572</v>
      </c>
      <c r="AD57" s="2">
        <f t="shared" si="7"/>
        <v>0.56222996198273534</v>
      </c>
      <c r="AE57">
        <f t="shared" si="10"/>
        <v>7.3113000000000001</v>
      </c>
      <c r="AF57">
        <f t="shared" si="11"/>
        <v>49.518999999999998</v>
      </c>
      <c r="AG57">
        <f t="shared" si="12"/>
        <v>3025.77646869</v>
      </c>
      <c r="AH57" s="6">
        <v>26</v>
      </c>
      <c r="AI57" s="6">
        <v>5.6633393510033131E-2</v>
      </c>
      <c r="AJ57" s="6">
        <v>-1.8859723878615592E-2</v>
      </c>
      <c r="AR57" s="6">
        <v>29</v>
      </c>
      <c r="AS57" s="6">
        <v>6.7612856326871515E-2</v>
      </c>
      <c r="AT57" s="6">
        <v>2.5594879660338077E-3</v>
      </c>
    </row>
    <row r="58" spans="1:46" x14ac:dyDescent="0.3">
      <c r="A58">
        <v>16.98244</v>
      </c>
      <c r="B58">
        <v>54.589561246921079</v>
      </c>
      <c r="C58">
        <v>-6.3257459242918062</v>
      </c>
      <c r="D58">
        <v>16.98244</v>
      </c>
      <c r="E58">
        <v>54.640558242845003</v>
      </c>
      <c r="F58">
        <v>-6.1037444652497301</v>
      </c>
      <c r="G58">
        <v>16.98244</v>
      </c>
      <c r="H58">
        <v>55.276014852079101</v>
      </c>
      <c r="I58">
        <v>-5.5857334963688858</v>
      </c>
      <c r="J58">
        <v>16.98244</v>
      </c>
      <c r="K58">
        <v>55.210363626683687</v>
      </c>
      <c r="L58">
        <v>-5.9669792212984989</v>
      </c>
      <c r="M58">
        <f t="shared" si="8"/>
        <v>6.3257459242918062</v>
      </c>
      <c r="N58" s="13">
        <f t="shared" si="4"/>
        <v>1.2300000888764877</v>
      </c>
      <c r="O58">
        <v>16.98244</v>
      </c>
      <c r="P58">
        <v>54.906999999999996</v>
      </c>
      <c r="Q58">
        <v>-6.2701000000000002</v>
      </c>
      <c r="R58">
        <v>16.98244</v>
      </c>
      <c r="S58">
        <v>54.804000000000002</v>
      </c>
      <c r="T58">
        <v>-6.0883000000000003</v>
      </c>
      <c r="U58">
        <v>16.98244</v>
      </c>
      <c r="V58">
        <v>55.02</v>
      </c>
      <c r="W58">
        <v>-6.1706000000000003</v>
      </c>
      <c r="X58">
        <v>16.98244</v>
      </c>
      <c r="Y58">
        <v>54.927</v>
      </c>
      <c r="Z58">
        <v>-6.0500999999999996</v>
      </c>
      <c r="AA58">
        <f t="shared" si="9"/>
        <v>0.62563201066939389</v>
      </c>
      <c r="AB58" s="1">
        <f t="shared" si="5"/>
        <v>0.29895819360606113</v>
      </c>
      <c r="AC58" s="2">
        <f t="shared" si="6"/>
        <v>0.57595249298938656</v>
      </c>
      <c r="AD58" s="2">
        <f t="shared" si="7"/>
        <v>0.56074713563604295</v>
      </c>
      <c r="AE58">
        <f t="shared" si="10"/>
        <v>6.2701000000000002</v>
      </c>
      <c r="AF58">
        <f t="shared" si="11"/>
        <v>49.906999999999996</v>
      </c>
      <c r="AG58">
        <f t="shared" si="12"/>
        <v>3054.0928030099994</v>
      </c>
      <c r="AH58" s="6">
        <v>27</v>
      </c>
      <c r="AI58" s="6">
        <v>5.8327057692839475E-2</v>
      </c>
      <c r="AJ58" s="6">
        <v>-1.0614853795027586E-2</v>
      </c>
      <c r="AR58" s="6">
        <v>30</v>
      </c>
      <c r="AS58" s="6">
        <v>7.1286994717292565E-2</v>
      </c>
      <c r="AT58" s="6">
        <v>1.5806022224355384E-2</v>
      </c>
    </row>
    <row r="59" spans="1:46" x14ac:dyDescent="0.3">
      <c r="A59">
        <v>13.803839999999999</v>
      </c>
      <c r="B59">
        <v>54.994237253424785</v>
      </c>
      <c r="C59">
        <v>-4.6433362353772685</v>
      </c>
      <c r="D59">
        <v>13.803839999999999</v>
      </c>
      <c r="E59">
        <v>55.860845434983844</v>
      </c>
      <c r="F59">
        <v>-6.0492791932765106</v>
      </c>
      <c r="G59">
        <v>13.803839999999999</v>
      </c>
      <c r="H59">
        <v>55.36310104745337</v>
      </c>
      <c r="I59">
        <v>-5.9340861432892273</v>
      </c>
      <c r="J59">
        <v>13.803839999999999</v>
      </c>
      <c r="K59">
        <v>54.682387805007806</v>
      </c>
      <c r="L59">
        <v>-4.3653000185904096</v>
      </c>
      <c r="M59">
        <f t="shared" si="8"/>
        <v>4.6433362353772685</v>
      </c>
      <c r="N59" s="13">
        <f t="shared" si="4"/>
        <v>1.1399999167510186</v>
      </c>
      <c r="O59">
        <v>13.803839999999999</v>
      </c>
      <c r="P59">
        <v>55.23</v>
      </c>
      <c r="Q59">
        <v>-5.4409000000000001</v>
      </c>
      <c r="R59">
        <v>13.803839999999999</v>
      </c>
      <c r="S59">
        <v>55.055999999999997</v>
      </c>
      <c r="T59">
        <v>-5.2752999999999997</v>
      </c>
      <c r="U59">
        <v>13.803839999999999</v>
      </c>
      <c r="V59">
        <v>55.295000000000002</v>
      </c>
      <c r="W59">
        <v>-5.3353000000000002</v>
      </c>
      <c r="X59">
        <v>13.803839999999999</v>
      </c>
      <c r="Y59">
        <v>55.186</v>
      </c>
      <c r="Z59">
        <v>-5.1986999999999997</v>
      </c>
      <c r="AA59">
        <f t="shared" si="9"/>
        <v>3.2498753671689604</v>
      </c>
      <c r="AB59" s="1">
        <f t="shared" si="5"/>
        <v>0.68137207867329419</v>
      </c>
      <c r="AC59" s="2">
        <f t="shared" si="6"/>
        <v>0.57529451015350586</v>
      </c>
      <c r="AD59" s="2">
        <f t="shared" si="7"/>
        <v>0.55969983292028569</v>
      </c>
      <c r="AE59">
        <f t="shared" si="10"/>
        <v>5.4409000000000001</v>
      </c>
      <c r="AF59">
        <f t="shared" si="11"/>
        <v>50.23</v>
      </c>
      <c r="AG59">
        <f t="shared" si="12"/>
        <v>3079.9562928099999</v>
      </c>
      <c r="AH59" s="6">
        <v>28</v>
      </c>
      <c r="AI59" s="6">
        <v>6.0465513350423147E-2</v>
      </c>
      <c r="AJ59" s="6">
        <v>-3.5344661671451033E-3</v>
      </c>
      <c r="AR59" s="6">
        <v>31</v>
      </c>
      <c r="AS59" s="6">
        <v>7.59745179782359E-2</v>
      </c>
      <c r="AT59" s="6">
        <v>-1.4719274101830861E-2</v>
      </c>
    </row>
    <row r="60" spans="1:46" x14ac:dyDescent="0.3">
      <c r="A60">
        <v>11.220179999999999</v>
      </c>
      <c r="B60">
        <v>56.062324565081688</v>
      </c>
      <c r="C60">
        <v>-4.6658115089245076</v>
      </c>
      <c r="D60">
        <v>11.220179999999999</v>
      </c>
      <c r="E60">
        <v>54.908585063580539</v>
      </c>
      <c r="F60">
        <v>-4.8034083767320954</v>
      </c>
      <c r="G60">
        <v>11.220179999999999</v>
      </c>
      <c r="H60">
        <v>55.151120559261834</v>
      </c>
      <c r="I60">
        <v>-4.6665829484127972</v>
      </c>
      <c r="J60">
        <v>11.220179999999999</v>
      </c>
      <c r="K60">
        <v>55.541943867692133</v>
      </c>
      <c r="L60">
        <v>-5.1149156421034423</v>
      </c>
      <c r="M60">
        <f t="shared" si="8"/>
        <v>4.6658115089245076</v>
      </c>
      <c r="N60" s="13">
        <f t="shared" si="4"/>
        <v>1.0499998241554094</v>
      </c>
      <c r="O60">
        <v>11.220179999999999</v>
      </c>
      <c r="P60">
        <v>55.518999999999998</v>
      </c>
      <c r="Q60">
        <v>-4.7827000000000002</v>
      </c>
      <c r="R60">
        <v>11.220179999999999</v>
      </c>
      <c r="S60">
        <v>55.27</v>
      </c>
      <c r="T60">
        <v>-4.6638999999999999</v>
      </c>
      <c r="U60">
        <v>11.220179999999999</v>
      </c>
      <c r="V60">
        <v>55.533999999999999</v>
      </c>
      <c r="W60">
        <v>-4.6940999999999997</v>
      </c>
      <c r="X60">
        <v>11.220179999999999</v>
      </c>
      <c r="Y60">
        <v>55.402999999999999</v>
      </c>
      <c r="Z60">
        <v>-4.5388999999999999</v>
      </c>
      <c r="AA60">
        <f t="shared" si="9"/>
        <v>0.95740111839773623</v>
      </c>
      <c r="AB60" s="1">
        <f t="shared" si="5"/>
        <v>0.36982643002161669</v>
      </c>
      <c r="AC60" s="2">
        <f t="shared" si="6"/>
        <v>0.57505880481445981</v>
      </c>
      <c r="AD60" s="2">
        <f t="shared" si="7"/>
        <v>0.5591796830632707</v>
      </c>
      <c r="AE60">
        <f t="shared" si="10"/>
        <v>4.7827000000000002</v>
      </c>
      <c r="AF60">
        <f t="shared" si="11"/>
        <v>50.518999999999998</v>
      </c>
      <c r="AG60">
        <f t="shared" si="12"/>
        <v>3105.2335802899997</v>
      </c>
      <c r="AH60" s="6">
        <v>29</v>
      </c>
      <c r="AI60" s="6">
        <v>6.3177456465323217E-2</v>
      </c>
      <c r="AJ60" s="6">
        <v>6.9948878275821053E-3</v>
      </c>
      <c r="AR60" s="6">
        <v>32</v>
      </c>
      <c r="AS60" s="6">
        <v>8.1985633904103919E-2</v>
      </c>
      <c r="AT60" s="6">
        <v>-1.5388390397075097E-2</v>
      </c>
    </row>
    <row r="61" spans="1:46" x14ac:dyDescent="0.3">
      <c r="A61">
        <v>9.1201080000000001</v>
      </c>
      <c r="B61">
        <v>54.933914939344817</v>
      </c>
      <c r="C61">
        <v>-4.645212888565406</v>
      </c>
      <c r="D61">
        <v>9.1201080000000001</v>
      </c>
      <c r="E61">
        <v>55.907322103671362</v>
      </c>
      <c r="F61">
        <v>-5.0518173571823395</v>
      </c>
      <c r="G61">
        <v>9.1201080000000001</v>
      </c>
      <c r="H61">
        <v>56.445480509289467</v>
      </c>
      <c r="I61">
        <v>-3.3476712583456942</v>
      </c>
      <c r="J61">
        <v>9.1201080000000001</v>
      </c>
      <c r="K61">
        <v>54.979257677375557</v>
      </c>
      <c r="L61">
        <v>-3.5052791815338464</v>
      </c>
      <c r="M61">
        <f t="shared" si="8"/>
        <v>4.645212888565406</v>
      </c>
      <c r="N61" s="13">
        <f t="shared" si="4"/>
        <v>0.9599999812589346</v>
      </c>
      <c r="O61">
        <v>9.1201080000000001</v>
      </c>
      <c r="P61">
        <v>55.789000000000001</v>
      </c>
      <c r="Q61">
        <v>-4.2579000000000002</v>
      </c>
      <c r="R61">
        <v>9.1201080000000001</v>
      </c>
      <c r="S61">
        <v>55.478000000000002</v>
      </c>
      <c r="T61">
        <v>-4.2233999999999998</v>
      </c>
      <c r="U61">
        <v>9.1201080000000001</v>
      </c>
      <c r="V61">
        <v>55.765000000000001</v>
      </c>
      <c r="W61">
        <v>-4.2111000000000001</v>
      </c>
      <c r="X61">
        <v>9.1201080000000001</v>
      </c>
      <c r="Y61">
        <v>55.601999999999997</v>
      </c>
      <c r="Z61">
        <v>-4.0369999999999999</v>
      </c>
      <c r="AA61">
        <f t="shared" si="9"/>
        <v>3.630872465601922</v>
      </c>
      <c r="AB61" s="1">
        <f t="shared" si="5"/>
        <v>0.72020557239899241</v>
      </c>
      <c r="AC61" s="2">
        <f t="shared" si="6"/>
        <v>0.57522706923873368</v>
      </c>
      <c r="AD61" s="2">
        <f t="shared" si="7"/>
        <v>0.55914257032414139</v>
      </c>
      <c r="AE61">
        <f t="shared" si="10"/>
        <v>4.2579000000000002</v>
      </c>
      <c r="AF61">
        <f t="shared" si="11"/>
        <v>50.789000000000001</v>
      </c>
      <c r="AG61">
        <f t="shared" si="12"/>
        <v>3130.5422334100003</v>
      </c>
      <c r="AH61" s="6">
        <v>30</v>
      </c>
      <c r="AI61" s="6">
        <v>6.6635565413008413E-2</v>
      </c>
      <c r="AJ61" s="6">
        <v>2.0457451528639536E-2</v>
      </c>
      <c r="AR61" s="6">
        <v>33</v>
      </c>
      <c r="AS61" s="6">
        <v>8.9729090298813222E-2</v>
      </c>
      <c r="AT61" s="6">
        <v>-2.8962280973036519E-3</v>
      </c>
    </row>
    <row r="62" spans="1:46" x14ac:dyDescent="0.3">
      <c r="A62">
        <v>7.4131020000000003</v>
      </c>
      <c r="B62">
        <v>55.872687864346105</v>
      </c>
      <c r="C62">
        <v>-3.2937167487731784</v>
      </c>
      <c r="D62">
        <v>7.4131020000000003</v>
      </c>
      <c r="E62">
        <v>55.496278290977486</v>
      </c>
      <c r="F62">
        <v>-3.3310550820048519</v>
      </c>
      <c r="G62">
        <v>7.4131020000000003</v>
      </c>
      <c r="H62">
        <v>55.891135988233643</v>
      </c>
      <c r="I62">
        <v>-2.7782502171946106</v>
      </c>
      <c r="J62">
        <v>7.4131020000000003</v>
      </c>
      <c r="K62">
        <v>55.661711524110203</v>
      </c>
      <c r="L62">
        <v>-4.2427771186127501</v>
      </c>
      <c r="M62">
        <f t="shared" si="8"/>
        <v>3.2937167487731784</v>
      </c>
      <c r="N62" s="13">
        <f t="shared" si="4"/>
        <v>0.86999997580397515</v>
      </c>
      <c r="O62">
        <v>7.4131020000000003</v>
      </c>
      <c r="P62">
        <v>56.042999999999999</v>
      </c>
      <c r="Q62">
        <v>-3.8376999999999999</v>
      </c>
      <c r="R62">
        <v>7.4131020000000003</v>
      </c>
      <c r="S62">
        <v>55.703000000000003</v>
      </c>
      <c r="T62">
        <v>-3.9224000000000001</v>
      </c>
      <c r="U62">
        <v>7.4131020000000003</v>
      </c>
      <c r="V62">
        <v>56.005000000000003</v>
      </c>
      <c r="W62">
        <v>-3.8509000000000002</v>
      </c>
      <c r="X62">
        <v>7.4131020000000003</v>
      </c>
      <c r="Y62">
        <v>55.796999999999997</v>
      </c>
      <c r="Z62">
        <v>-3.6625000000000001</v>
      </c>
      <c r="AA62">
        <f t="shared" si="9"/>
        <v>2.2359137540082505</v>
      </c>
      <c r="AB62" s="1">
        <f t="shared" si="5"/>
        <v>0.56516922295238903</v>
      </c>
      <c r="AC62" s="2">
        <f t="shared" si="6"/>
        <v>0.57570475475296345</v>
      </c>
      <c r="AD62" s="2">
        <f t="shared" si="7"/>
        <v>0.55947369567124594</v>
      </c>
      <c r="AE62">
        <f t="shared" si="10"/>
        <v>3.8376999999999999</v>
      </c>
      <c r="AF62">
        <f t="shared" si="11"/>
        <v>51.042999999999999</v>
      </c>
      <c r="AG62">
        <f t="shared" si="12"/>
        <v>3155.5457902900002</v>
      </c>
      <c r="AH62" s="6">
        <v>31</v>
      </c>
      <c r="AI62" s="6">
        <v>7.1067350764614651E-2</v>
      </c>
      <c r="AJ62" s="6">
        <v>-9.812106888209611E-3</v>
      </c>
      <c r="AR62" s="6">
        <v>34</v>
      </c>
      <c r="AS62" s="6">
        <v>9.9745322426096836E-2</v>
      </c>
      <c r="AT62" s="6">
        <v>-3.8087880992339618E-3</v>
      </c>
    </row>
    <row r="63" spans="1:46" x14ac:dyDescent="0.3">
      <c r="A63">
        <v>6.0255960000000002</v>
      </c>
      <c r="B63">
        <v>57.048852351691572</v>
      </c>
      <c r="C63">
        <v>-3.2893340704564702</v>
      </c>
      <c r="D63">
        <v>6.0255960000000002</v>
      </c>
      <c r="E63">
        <v>56.141169251678626</v>
      </c>
      <c r="F63">
        <v>-3.7437389100038212</v>
      </c>
      <c r="G63">
        <v>6.0255960000000002</v>
      </c>
      <c r="H63">
        <v>56.178971170594274</v>
      </c>
      <c r="I63">
        <v>-4.3173394050487781</v>
      </c>
      <c r="J63">
        <v>6.0255960000000002</v>
      </c>
      <c r="K63">
        <v>55.910619136158026</v>
      </c>
      <c r="L63">
        <v>-3.6630186857170424</v>
      </c>
      <c r="M63">
        <f t="shared" si="8"/>
        <v>3.2893340704564702</v>
      </c>
      <c r="N63" s="13">
        <f t="shared" si="4"/>
        <v>0.78000001003689867</v>
      </c>
      <c r="O63">
        <v>6.0255960000000002</v>
      </c>
      <c r="P63">
        <v>56.277000000000001</v>
      </c>
      <c r="Q63">
        <v>-3.5047000000000001</v>
      </c>
      <c r="R63">
        <v>6.0255960000000002</v>
      </c>
      <c r="S63">
        <v>55.960999999999999</v>
      </c>
      <c r="T63">
        <v>-3.7282000000000002</v>
      </c>
      <c r="U63">
        <v>6.0255960000000002</v>
      </c>
      <c r="V63">
        <v>56.261000000000003</v>
      </c>
      <c r="W63">
        <v>-3.5804999999999998</v>
      </c>
      <c r="X63">
        <v>6.0255960000000002</v>
      </c>
      <c r="Y63">
        <v>55.996000000000002</v>
      </c>
      <c r="Z63">
        <v>-3.3898000000000001</v>
      </c>
      <c r="AA63">
        <f t="shared" si="9"/>
        <v>1.3064403332161625</v>
      </c>
      <c r="AB63" s="1">
        <f t="shared" si="5"/>
        <v>0.43201195969162087</v>
      </c>
      <c r="AC63" s="2">
        <f t="shared" si="6"/>
        <v>0.57638103454032918</v>
      </c>
      <c r="AD63" s="2">
        <f t="shared" si="7"/>
        <v>0.56004823659016667</v>
      </c>
      <c r="AE63">
        <f t="shared" si="10"/>
        <v>3.5047000000000001</v>
      </c>
      <c r="AF63">
        <f t="shared" si="11"/>
        <v>51.277000000000001</v>
      </c>
      <c r="AG63">
        <f t="shared" si="12"/>
        <v>3179.3836510900001</v>
      </c>
      <c r="AH63" s="6">
        <v>32</v>
      </c>
      <c r="AI63" s="6">
        <v>7.6779387205327398E-2</v>
      </c>
      <c r="AJ63" s="6">
        <v>-1.0182143698298576E-2</v>
      </c>
      <c r="AR63" s="6">
        <v>35</v>
      </c>
      <c r="AS63" s="6">
        <v>0.11272578160883234</v>
      </c>
      <c r="AT63" s="6">
        <v>3.6736851886885219E-2</v>
      </c>
    </row>
    <row r="64" spans="1:46" x14ac:dyDescent="0.3">
      <c r="A64">
        <v>4.8977880000000003</v>
      </c>
      <c r="B64">
        <v>56.946415200766211</v>
      </c>
      <c r="C64">
        <v>-3.3986967053733781</v>
      </c>
      <c r="D64">
        <v>4.8977880000000003</v>
      </c>
      <c r="E64">
        <v>55.430011929254221</v>
      </c>
      <c r="F64">
        <v>-3.041351655194386</v>
      </c>
      <c r="G64">
        <v>4.8977880000000003</v>
      </c>
      <c r="H64">
        <v>56.492131472136776</v>
      </c>
      <c r="I64">
        <v>-3.4214660213747368</v>
      </c>
      <c r="J64">
        <v>4.8977880000000003</v>
      </c>
      <c r="K64">
        <v>57.728535033472696</v>
      </c>
      <c r="L64">
        <v>-3.9910023751344954</v>
      </c>
      <c r="M64">
        <f t="shared" si="8"/>
        <v>3.3986967053733781</v>
      </c>
      <c r="N64" s="13">
        <f t="shared" si="4"/>
        <v>0.68999998282569774</v>
      </c>
      <c r="O64">
        <v>4.8977880000000003</v>
      </c>
      <c r="P64">
        <v>56.488999999999997</v>
      </c>
      <c r="Q64">
        <v>-3.2526999999999999</v>
      </c>
      <c r="R64">
        <v>4.8977880000000003</v>
      </c>
      <c r="S64">
        <v>56.26</v>
      </c>
      <c r="T64">
        <v>-3.6074000000000002</v>
      </c>
      <c r="U64">
        <v>4.8977880000000003</v>
      </c>
      <c r="V64">
        <v>56.527999999999999</v>
      </c>
      <c r="W64">
        <v>-3.3736999999999999</v>
      </c>
      <c r="X64">
        <v>4.8977880000000003</v>
      </c>
      <c r="Y64">
        <v>56.197000000000003</v>
      </c>
      <c r="Z64">
        <v>-3.2012</v>
      </c>
      <c r="AA64">
        <f t="shared" si="9"/>
        <v>4.2127901247206889</v>
      </c>
      <c r="AB64" s="1">
        <f t="shared" si="5"/>
        <v>0.77577519983200294</v>
      </c>
      <c r="AC64" s="2">
        <f t="shared" si="6"/>
        <v>0.57721245492236983</v>
      </c>
      <c r="AD64" s="2">
        <f t="shared" si="7"/>
        <v>0.56081623199797559</v>
      </c>
      <c r="AE64">
        <f t="shared" si="10"/>
        <v>3.2526999999999999</v>
      </c>
      <c r="AF64">
        <f t="shared" si="11"/>
        <v>51.488999999999997</v>
      </c>
      <c r="AG64">
        <f t="shared" si="12"/>
        <v>3201.5871782899994</v>
      </c>
      <c r="AH64" s="6">
        <v>33</v>
      </c>
      <c r="AI64" s="6">
        <v>8.4178935745628E-2</v>
      </c>
      <c r="AJ64" s="6">
        <v>2.6539264558815695E-3</v>
      </c>
      <c r="AR64" s="6">
        <v>36</v>
      </c>
      <c r="AS64" s="6">
        <v>0.12954068142565006</v>
      </c>
      <c r="AT64" s="6">
        <v>4.4278581930571631E-2</v>
      </c>
    </row>
    <row r="65" spans="1:46" x14ac:dyDescent="0.3">
      <c r="A65">
        <v>3.9810720000000002</v>
      </c>
      <c r="B65">
        <v>56.011825314286341</v>
      </c>
      <c r="C65">
        <v>-1.9467405816360261</v>
      </c>
      <c r="D65">
        <v>3.9810720000000002</v>
      </c>
      <c r="E65">
        <v>55.695697030037934</v>
      </c>
      <c r="F65">
        <v>-4.7281967253841</v>
      </c>
      <c r="G65">
        <v>3.9810720000000002</v>
      </c>
      <c r="H65">
        <v>55.904297466932746</v>
      </c>
      <c r="I65">
        <v>-3.5735571600500626</v>
      </c>
      <c r="J65">
        <v>3.9810720000000002</v>
      </c>
      <c r="K65">
        <v>56.436934298236281</v>
      </c>
      <c r="L65">
        <v>-2.2514653942582519</v>
      </c>
      <c r="M65">
        <f t="shared" si="8"/>
        <v>1.9467405816360261</v>
      </c>
      <c r="N65" s="13">
        <f t="shared" si="4"/>
        <v>0.60000003212314201</v>
      </c>
      <c r="O65">
        <v>3.9810720000000002</v>
      </c>
      <c r="P65">
        <v>56.68</v>
      </c>
      <c r="Q65">
        <v>-3.0836000000000001</v>
      </c>
      <c r="R65">
        <v>3.9810720000000002</v>
      </c>
      <c r="S65">
        <v>56.595999999999997</v>
      </c>
      <c r="T65">
        <v>-3.5291999999999999</v>
      </c>
      <c r="U65">
        <v>3.9810720000000002</v>
      </c>
      <c r="V65">
        <v>56.793999999999997</v>
      </c>
      <c r="W65">
        <v>-3.2149999999999999</v>
      </c>
      <c r="X65">
        <v>3.9810720000000002</v>
      </c>
      <c r="Y65">
        <v>56.398000000000003</v>
      </c>
      <c r="Z65">
        <v>-3.0880000000000001</v>
      </c>
      <c r="AA65">
        <f t="shared" si="9"/>
        <v>5.6084851935078266</v>
      </c>
      <c r="AB65" s="1">
        <f t="shared" si="5"/>
        <v>0.8951045584182431</v>
      </c>
      <c r="AC65" s="2">
        <f t="shared" si="6"/>
        <v>0.57821886221133023</v>
      </c>
      <c r="AD65" s="2">
        <f t="shared" si="7"/>
        <v>0.56179668635248181</v>
      </c>
      <c r="AE65">
        <f t="shared" si="10"/>
        <v>3.0836000000000001</v>
      </c>
      <c r="AF65">
        <f t="shared" si="11"/>
        <v>51.68</v>
      </c>
      <c r="AG65">
        <f t="shared" si="12"/>
        <v>3222.1309889599997</v>
      </c>
      <c r="AH65" s="6">
        <v>34</v>
      </c>
      <c r="AI65" s="6">
        <v>9.380961348377119E-2</v>
      </c>
      <c r="AJ65" s="6">
        <v>2.1269208430916842E-3</v>
      </c>
      <c r="AR65" s="6">
        <v>37</v>
      </c>
      <c r="AS65" s="6">
        <v>0.15120919074573594</v>
      </c>
      <c r="AT65" s="6">
        <v>-6.4079758104094497E-2</v>
      </c>
    </row>
    <row r="66" spans="1:46" x14ac:dyDescent="0.3">
      <c r="A66">
        <v>3.2359369999999998</v>
      </c>
      <c r="B66">
        <v>56.442905411145652</v>
      </c>
      <c r="C66">
        <v>-2.9115593577500434</v>
      </c>
      <c r="D66">
        <v>3.2359369999999998</v>
      </c>
      <c r="E66">
        <v>57.687315425042065</v>
      </c>
      <c r="F66">
        <v>-3.2550129988578149</v>
      </c>
      <c r="G66">
        <v>3.2359369999999998</v>
      </c>
      <c r="H66">
        <v>57.584814411725851</v>
      </c>
      <c r="I66">
        <v>-3.6594007622681559</v>
      </c>
      <c r="J66">
        <v>3.2359369999999998</v>
      </c>
      <c r="K66">
        <v>56.169185588274154</v>
      </c>
      <c r="L66">
        <v>-3.8797111126825214</v>
      </c>
      <c r="M66">
        <f t="shared" si="8"/>
        <v>2.9115593577500434</v>
      </c>
      <c r="N66" s="13">
        <f t="shared" si="4"/>
        <v>0.51000005780466684</v>
      </c>
      <c r="O66">
        <v>3.2359369999999998</v>
      </c>
      <c r="P66">
        <v>56.856999999999999</v>
      </c>
      <c r="Q66">
        <v>-3.0017999999999998</v>
      </c>
      <c r="R66">
        <v>3.2359369999999998</v>
      </c>
      <c r="S66">
        <v>56.953000000000003</v>
      </c>
      <c r="T66">
        <v>-3.4714999999999998</v>
      </c>
      <c r="U66">
        <v>3.2359369999999998</v>
      </c>
      <c r="V66">
        <v>57.048000000000002</v>
      </c>
      <c r="W66">
        <v>-3.1021000000000001</v>
      </c>
      <c r="X66">
        <v>3.2359369999999998</v>
      </c>
      <c r="Y66">
        <v>56.6</v>
      </c>
      <c r="Z66">
        <v>-3.0495000000000001</v>
      </c>
      <c r="AA66">
        <f t="shared" si="9"/>
        <v>2.2393088683838527</v>
      </c>
      <c r="AB66" s="1">
        <f t="shared" si="5"/>
        <v>0.56559814967163657</v>
      </c>
      <c r="AC66" s="2">
        <f t="shared" si="6"/>
        <v>0.57948611927683169</v>
      </c>
      <c r="AD66" s="2">
        <f t="shared" si="7"/>
        <v>0.56307830823790772</v>
      </c>
      <c r="AE66">
        <f t="shared" si="10"/>
        <v>3.0017999999999998</v>
      </c>
      <c r="AF66">
        <f t="shared" si="11"/>
        <v>51.856999999999999</v>
      </c>
      <c r="AG66">
        <f t="shared" si="12"/>
        <v>3241.7292522399998</v>
      </c>
      <c r="AH66" s="6">
        <v>35</v>
      </c>
      <c r="AI66" s="6">
        <v>0.10637316883765618</v>
      </c>
      <c r="AJ66" s="6">
        <v>4.3089464658061377E-2</v>
      </c>
      <c r="AR66" s="6">
        <v>38</v>
      </c>
      <c r="AS66" s="6">
        <v>0.17881751326701822</v>
      </c>
      <c r="AT66" s="6">
        <v>-1.3113753358331121E-2</v>
      </c>
    </row>
    <row r="67" spans="1:46" x14ac:dyDescent="0.3">
      <c r="A67">
        <v>2.6302680000000001</v>
      </c>
      <c r="B67">
        <v>56.154914331236419</v>
      </c>
      <c r="C67">
        <v>-2.5436915358088954</v>
      </c>
      <c r="D67">
        <v>2.6302680000000001</v>
      </c>
      <c r="E67">
        <v>57.740159303861752</v>
      </c>
      <c r="F67">
        <v>-2.7499872880500988</v>
      </c>
      <c r="G67">
        <v>2.6302680000000001</v>
      </c>
      <c r="H67">
        <v>56.950971222178929</v>
      </c>
      <c r="I67">
        <v>-2.6807055545166549</v>
      </c>
      <c r="J67">
        <v>2.6302680000000001</v>
      </c>
      <c r="K67">
        <v>57.381942188166782</v>
      </c>
      <c r="L67">
        <v>-2.3980693984160752</v>
      </c>
      <c r="M67">
        <f t="shared" si="8"/>
        <v>2.5436915358088954</v>
      </c>
      <c r="N67" s="13">
        <f t="shared" si="4"/>
        <v>0.42000000133818721</v>
      </c>
      <c r="O67">
        <v>2.6302680000000001</v>
      </c>
      <c r="P67">
        <v>57.036000000000001</v>
      </c>
      <c r="Q67">
        <v>-3.0110999999999999</v>
      </c>
      <c r="R67">
        <v>2.6302680000000001</v>
      </c>
      <c r="S67">
        <v>57.31</v>
      </c>
      <c r="T67">
        <v>-3.4268000000000001</v>
      </c>
      <c r="U67">
        <v>2.6302680000000001</v>
      </c>
      <c r="V67">
        <v>57.281999999999996</v>
      </c>
      <c r="W67">
        <v>-3.0430999999999999</v>
      </c>
      <c r="X67">
        <v>2.6302680000000001</v>
      </c>
      <c r="Y67">
        <v>56.811</v>
      </c>
      <c r="Z67">
        <v>-3.0884999999999998</v>
      </c>
      <c r="AA67">
        <f t="shared" si="9"/>
        <v>2.6814742855489646</v>
      </c>
      <c r="AB67" s="1">
        <f t="shared" si="5"/>
        <v>0.61892467641743243</v>
      </c>
      <c r="AC67" s="2">
        <f t="shared" si="6"/>
        <v>0.58117969404913439</v>
      </c>
      <c r="AD67" s="2">
        <f t="shared" si="7"/>
        <v>0.56483269912484668</v>
      </c>
      <c r="AE67">
        <f t="shared" si="10"/>
        <v>3.0110999999999999</v>
      </c>
      <c r="AF67">
        <f t="shared" si="11"/>
        <v>52.036000000000001</v>
      </c>
      <c r="AG67">
        <f t="shared" si="12"/>
        <v>3262.1720192100001</v>
      </c>
      <c r="AH67" s="6">
        <v>36</v>
      </c>
      <c r="AI67" s="6">
        <v>0.1227633053851422</v>
      </c>
      <c r="AJ67" s="6">
        <v>5.1055957971079494E-2</v>
      </c>
      <c r="AR67" s="6">
        <v>39</v>
      </c>
      <c r="AS67" s="6">
        <v>0.21327904224095318</v>
      </c>
      <c r="AT67" s="6">
        <v>-2.5670806395060641E-2</v>
      </c>
    </row>
    <row r="68" spans="1:46" x14ac:dyDescent="0.3">
      <c r="A68">
        <v>2.1379619999999999</v>
      </c>
      <c r="B68">
        <v>57.578602440966399</v>
      </c>
      <c r="C68">
        <v>-4.4333229889312644</v>
      </c>
      <c r="D68">
        <v>2.1379619999999999</v>
      </c>
      <c r="E68">
        <v>56.836729209939342</v>
      </c>
      <c r="F68">
        <v>-2.6870642818872295</v>
      </c>
      <c r="G68">
        <v>2.1379619999999999</v>
      </c>
      <c r="H68">
        <v>57.075155713490979</v>
      </c>
      <c r="I68">
        <v>-2.1398389533865849</v>
      </c>
      <c r="J68">
        <v>2.1379619999999999</v>
      </c>
      <c r="K68">
        <v>56.612229826904816</v>
      </c>
      <c r="L68">
        <v>-4.1634827429939616</v>
      </c>
      <c r="M68">
        <f t="shared" si="8"/>
        <v>4.4333229889312644</v>
      </c>
      <c r="N68" s="13">
        <f t="shared" si="4"/>
        <v>0.32999998181898238</v>
      </c>
      <c r="O68">
        <v>2.1379619999999999</v>
      </c>
      <c r="P68">
        <v>57.234000000000002</v>
      </c>
      <c r="Q68">
        <v>-3.1114999999999999</v>
      </c>
      <c r="R68">
        <v>2.1379619999999999</v>
      </c>
      <c r="S68">
        <v>57.65</v>
      </c>
      <c r="T68">
        <v>-3.4030999999999998</v>
      </c>
      <c r="U68">
        <v>2.1379619999999999</v>
      </c>
      <c r="V68">
        <v>57.5</v>
      </c>
      <c r="W68">
        <v>-3.0508000000000002</v>
      </c>
      <c r="X68">
        <v>2.1379619999999999</v>
      </c>
      <c r="Y68">
        <v>57.043999999999997</v>
      </c>
      <c r="Z68">
        <v>-3.2065999999999999</v>
      </c>
      <c r="AA68">
        <f t="shared" si="9"/>
        <v>5.152476146406995</v>
      </c>
      <c r="AB68" s="1">
        <f t="shared" si="5"/>
        <v>0.85794406630927</v>
      </c>
      <c r="AC68" s="2">
        <f t="shared" si="6"/>
        <v>0.58345623317486939</v>
      </c>
      <c r="AD68" s="2">
        <f t="shared" si="7"/>
        <v>0.56722207854434004</v>
      </c>
      <c r="AE68">
        <f t="shared" si="10"/>
        <v>3.1114999999999999</v>
      </c>
      <c r="AF68">
        <f t="shared" si="11"/>
        <v>52.234000000000002</v>
      </c>
      <c r="AG68">
        <f t="shared" si="12"/>
        <v>3285.4121882500003</v>
      </c>
      <c r="AH68" s="6">
        <v>37</v>
      </c>
      <c r="AI68" s="6">
        <v>0.14404219378706679</v>
      </c>
      <c r="AJ68" s="6">
        <v>-5.6912761145425345E-2</v>
      </c>
      <c r="AR68" s="6">
        <v>40</v>
      </c>
      <c r="AS68" s="6">
        <v>0.25491803743929176</v>
      </c>
      <c r="AT68" s="6">
        <v>4.9634884045459238E-2</v>
      </c>
    </row>
    <row r="69" spans="1:46" x14ac:dyDescent="0.3">
      <c r="A69">
        <v>1.7378009999999999</v>
      </c>
      <c r="B69">
        <v>58.082190221514871</v>
      </c>
      <c r="C69">
        <v>-3.2628810940677826</v>
      </c>
      <c r="D69">
        <v>1.7378009999999999</v>
      </c>
      <c r="E69">
        <v>58.145337483782065</v>
      </c>
      <c r="F69">
        <v>-3.1934131984398877</v>
      </c>
      <c r="G69">
        <v>1.7378009999999999</v>
      </c>
      <c r="H69">
        <v>57.350092853201282</v>
      </c>
      <c r="I69">
        <v>-2.2256356239067858</v>
      </c>
      <c r="J69">
        <v>1.7378009999999999</v>
      </c>
      <c r="K69">
        <v>56.714651949189907</v>
      </c>
      <c r="L69">
        <v>-3.6539543668168366</v>
      </c>
      <c r="M69">
        <f t="shared" si="8"/>
        <v>3.2628810940677826</v>
      </c>
      <c r="N69" s="13">
        <f t="shared" si="4"/>
        <v>0.24000004279730813</v>
      </c>
      <c r="O69">
        <v>1.7378009999999999</v>
      </c>
      <c r="P69">
        <v>57.470999999999997</v>
      </c>
      <c r="Q69">
        <v>-3.2978000000000001</v>
      </c>
      <c r="R69">
        <v>1.7378009999999999</v>
      </c>
      <c r="S69">
        <v>57.965000000000003</v>
      </c>
      <c r="T69">
        <v>-3.4186999999999999</v>
      </c>
      <c r="U69">
        <v>1.7378009999999999</v>
      </c>
      <c r="V69">
        <v>57.712000000000003</v>
      </c>
      <c r="W69">
        <v>-3.1377999999999999</v>
      </c>
      <c r="X69">
        <v>1.7378009999999999</v>
      </c>
      <c r="Y69">
        <v>57.317999999999998</v>
      </c>
      <c r="Z69">
        <v>-3.4003000000000001</v>
      </c>
      <c r="AA69">
        <f t="shared" ref="AA69:AA100" si="13">(B69-P69)^2+(C69-Q69)^2+(E69-S69)^2+(F69-T69)^2+(H69-V69)^2+(I69-W69)^2+(K69-Y69)^2+(L69-Z69)^2</f>
        <v>1.8494386080200347</v>
      </c>
      <c r="AB69" s="1">
        <f t="shared" si="5"/>
        <v>0.51400925617291515</v>
      </c>
      <c r="AC69" s="2">
        <f t="shared" si="6"/>
        <v>0.58647564615728809</v>
      </c>
      <c r="AD69" s="2">
        <f t="shared" si="7"/>
        <v>0.57041139664099083</v>
      </c>
      <c r="AE69">
        <f t="shared" ref="AE69:AE105" si="14">ABS(Q69)</f>
        <v>3.2978000000000001</v>
      </c>
      <c r="AF69">
        <f t="shared" ref="AF69:AF105" si="15">ABS(P69-5)</f>
        <v>52.470999999999997</v>
      </c>
      <c r="AG69">
        <f t="shared" ref="AG69:AG105" si="16">P69^2+Q69^2</f>
        <v>3313.7913258399994</v>
      </c>
      <c r="AH69" s="6">
        <v>38</v>
      </c>
      <c r="AI69" s="6">
        <v>0.17136348095636594</v>
      </c>
      <c r="AJ69" s="6">
        <v>-5.6597210476788395E-3</v>
      </c>
      <c r="AR69" s="6">
        <v>41</v>
      </c>
      <c r="AS69" s="6">
        <v>0.30293877265464741</v>
      </c>
      <c r="AT69" s="6">
        <v>7.2841255618498746E-2</v>
      </c>
    </row>
    <row r="70" spans="1:46" x14ac:dyDescent="0.3">
      <c r="A70">
        <v>1.4125380000000001</v>
      </c>
      <c r="B70">
        <v>58.158817150189606</v>
      </c>
      <c r="C70">
        <v>-3.4293537933302431</v>
      </c>
      <c r="D70">
        <v>1.4125380000000001</v>
      </c>
      <c r="E70">
        <v>59.03852808175472</v>
      </c>
      <c r="F70">
        <v>-3.7444052394669924</v>
      </c>
      <c r="G70">
        <v>1.4125380000000001</v>
      </c>
      <c r="H70">
        <v>58.408309043915523</v>
      </c>
      <c r="I70">
        <v>-2.6970296048824238</v>
      </c>
      <c r="J70">
        <v>1.4125380000000001</v>
      </c>
      <c r="K70">
        <v>57.373729219097385</v>
      </c>
      <c r="L70">
        <v>-3.0838220552135098</v>
      </c>
      <c r="M70">
        <f t="shared" si="8"/>
        <v>3.4293537933302431</v>
      </c>
      <c r="N70" s="13">
        <f t="shared" ref="N70:N105" si="17">LOG(O70)</f>
        <v>0.15000014000887543</v>
      </c>
      <c r="O70">
        <v>1.4125380000000001</v>
      </c>
      <c r="P70">
        <v>57.767000000000003</v>
      </c>
      <c r="Q70">
        <v>-3.5579000000000001</v>
      </c>
      <c r="R70">
        <v>1.4125380000000001</v>
      </c>
      <c r="S70">
        <v>58.259</v>
      </c>
      <c r="T70">
        <v>-3.4941</v>
      </c>
      <c r="U70">
        <v>1.4125380000000001</v>
      </c>
      <c r="V70">
        <v>57.938000000000002</v>
      </c>
      <c r="W70">
        <v>-3.3121</v>
      </c>
      <c r="X70">
        <v>1.4125380000000001</v>
      </c>
      <c r="Y70">
        <v>57.65</v>
      </c>
      <c r="Z70">
        <v>-3.6577000000000002</v>
      </c>
      <c r="AA70">
        <f t="shared" si="13"/>
        <v>1.8455251772124353</v>
      </c>
      <c r="AB70" s="1">
        <f t="shared" ref="AB70:AB105" si="18">SQRT(AA70/7)</f>
        <v>0.51346514379020003</v>
      </c>
      <c r="AC70" s="2">
        <f t="shared" ref="AC70:AC105" si="19">+AI97</f>
        <v>0.59036583120069908</v>
      </c>
      <c r="AD70" s="2">
        <f t="shared" ref="AD70:AD105" si="20">+AS94</f>
        <v>0.57453124107838638</v>
      </c>
      <c r="AE70">
        <f t="shared" si="14"/>
        <v>3.5579000000000001</v>
      </c>
      <c r="AF70">
        <f t="shared" si="15"/>
        <v>52.767000000000003</v>
      </c>
      <c r="AG70">
        <f t="shared" si="16"/>
        <v>3349.6849414100002</v>
      </c>
      <c r="AH70" s="6">
        <v>39</v>
      </c>
      <c r="AI70" s="6">
        <v>0.20574253190164721</v>
      </c>
      <c r="AJ70" s="6">
        <v>-1.8134296055754673E-2</v>
      </c>
      <c r="AR70" s="6">
        <v>42</v>
      </c>
      <c r="AS70" s="6">
        <v>0.35497842385276135</v>
      </c>
      <c r="AT70" s="6">
        <v>-7.0265821634920567E-2</v>
      </c>
    </row>
    <row r="71" spans="1:46" x14ac:dyDescent="0.3">
      <c r="A71">
        <v>1.1481539999999999</v>
      </c>
      <c r="B71">
        <v>58.694779867914058</v>
      </c>
      <c r="C71">
        <v>-3.8731603319340531</v>
      </c>
      <c r="D71">
        <v>1.1481539999999999</v>
      </c>
      <c r="E71">
        <v>59.117564225538608</v>
      </c>
      <c r="F71">
        <v>-3.9947973707646662</v>
      </c>
      <c r="G71">
        <v>1.1481539999999999</v>
      </c>
      <c r="H71">
        <v>58.799755653716765</v>
      </c>
      <c r="I71">
        <v>-4.6043514737013931</v>
      </c>
      <c r="J71">
        <v>1.1481539999999999</v>
      </c>
      <c r="K71">
        <v>57.894563060835189</v>
      </c>
      <c r="L71">
        <v>-4.4314254989351349</v>
      </c>
      <c r="M71">
        <f t="shared" ref="M71:M105" si="21">ABS(C71)</f>
        <v>3.8731603319340531</v>
      </c>
      <c r="N71" s="13">
        <f t="shared" si="17"/>
        <v>6.0000143170552259E-2</v>
      </c>
      <c r="O71">
        <v>1.1481539999999999</v>
      </c>
      <c r="P71">
        <v>58.136000000000003</v>
      </c>
      <c r="Q71">
        <v>-3.8719999999999999</v>
      </c>
      <c r="R71">
        <v>1.1481539999999999</v>
      </c>
      <c r="S71">
        <v>58.551000000000002</v>
      </c>
      <c r="T71">
        <v>-3.6450999999999998</v>
      </c>
      <c r="U71">
        <v>1.1481539999999999</v>
      </c>
      <c r="V71">
        <v>58.198999999999998</v>
      </c>
      <c r="W71">
        <v>-3.5752999999999999</v>
      </c>
      <c r="X71">
        <v>1.1481539999999999</v>
      </c>
      <c r="Y71">
        <v>58.054000000000002</v>
      </c>
      <c r="Z71">
        <v>-3.9582000000000002</v>
      </c>
      <c r="AA71">
        <f t="shared" si="13"/>
        <v>2.4247363613484474</v>
      </c>
      <c r="AB71" s="1">
        <f t="shared" si="18"/>
        <v>0.58854983541248562</v>
      </c>
      <c r="AC71" s="2">
        <f t="shared" si="19"/>
        <v>0.59516409705957907</v>
      </c>
      <c r="AD71" s="2">
        <f t="shared" si="20"/>
        <v>0.579616599031196</v>
      </c>
      <c r="AE71">
        <f t="shared" si="14"/>
        <v>3.8719999999999999</v>
      </c>
      <c r="AF71">
        <f t="shared" si="15"/>
        <v>53.136000000000003</v>
      </c>
      <c r="AG71">
        <f t="shared" si="16"/>
        <v>3394.7868800000006</v>
      </c>
      <c r="AH71" s="6">
        <v>40</v>
      </c>
      <c r="AI71" s="6">
        <v>0.24763118927843206</v>
      </c>
      <c r="AJ71" s="6">
        <v>5.6921732206318937E-2</v>
      </c>
      <c r="AR71" s="6">
        <v>43</v>
      </c>
      <c r="AS71" s="6">
        <v>0.40716860236269276</v>
      </c>
      <c r="AT71" s="6">
        <v>9.1387430238225043E-3</v>
      </c>
    </row>
    <row r="72" spans="1:46" x14ac:dyDescent="0.3">
      <c r="A72">
        <v>0.93325429999999998</v>
      </c>
      <c r="B72">
        <v>59.578575905446563</v>
      </c>
      <c r="C72">
        <v>-3.7285293756094706</v>
      </c>
      <c r="D72">
        <v>0.93325429999999998</v>
      </c>
      <c r="E72">
        <v>59.32883767456908</v>
      </c>
      <c r="F72">
        <v>-4.6980583639647211</v>
      </c>
      <c r="G72">
        <v>0.93325429999999998</v>
      </c>
      <c r="H72">
        <v>58.070682263222373</v>
      </c>
      <c r="I72">
        <v>-3.7654421162637863</v>
      </c>
      <c r="J72">
        <v>0.93325429999999998</v>
      </c>
      <c r="K72">
        <v>59.254096642347143</v>
      </c>
      <c r="L72">
        <v>-5.1542339455177189</v>
      </c>
      <c r="M72">
        <f t="shared" si="21"/>
        <v>3.7285293756094706</v>
      </c>
      <c r="N72" s="13">
        <f t="shared" si="17"/>
        <v>-3.0000000370883715E-2</v>
      </c>
      <c r="O72">
        <v>0.93325429999999998</v>
      </c>
      <c r="P72">
        <v>58.582000000000001</v>
      </c>
      <c r="Q72">
        <v>-4.2152000000000003</v>
      </c>
      <c r="R72">
        <v>0.93325429999999998</v>
      </c>
      <c r="S72">
        <v>58.86</v>
      </c>
      <c r="T72">
        <v>-3.879</v>
      </c>
      <c r="U72">
        <v>0.93325429999999998</v>
      </c>
      <c r="V72">
        <v>58.517000000000003</v>
      </c>
      <c r="W72">
        <v>-3.9209000000000001</v>
      </c>
      <c r="X72">
        <v>0.93325429999999998</v>
      </c>
      <c r="Y72">
        <v>58.529000000000003</v>
      </c>
      <c r="Z72">
        <v>-4.2766000000000002</v>
      </c>
      <c r="AA72">
        <f t="shared" si="13"/>
        <v>3.6400503594833529</v>
      </c>
      <c r="AB72" s="1">
        <f t="shared" si="18"/>
        <v>0.72111524336399069</v>
      </c>
      <c r="AC72" s="2">
        <f t="shared" si="19"/>
        <v>0.60079262251256893</v>
      </c>
      <c r="AD72" s="2">
        <f t="shared" si="20"/>
        <v>0.58558163606500158</v>
      </c>
      <c r="AE72">
        <f t="shared" si="14"/>
        <v>4.2152000000000003</v>
      </c>
      <c r="AF72">
        <f t="shared" si="15"/>
        <v>53.582000000000001</v>
      </c>
      <c r="AG72">
        <f t="shared" si="16"/>
        <v>3449.6186350399998</v>
      </c>
      <c r="AH72" s="6">
        <v>41</v>
      </c>
      <c r="AI72" s="6">
        <v>0.29636782338957257</v>
      </c>
      <c r="AJ72" s="6">
        <v>7.9412204883573589E-2</v>
      </c>
      <c r="AR72" s="6">
        <v>44</v>
      </c>
      <c r="AS72" s="6">
        <v>0.45503208414176222</v>
      </c>
      <c r="AT72" s="6">
        <v>1.1441900525191229E-2</v>
      </c>
    </row>
    <row r="73" spans="1:46" x14ac:dyDescent="0.3">
      <c r="A73">
        <v>0.75857759999999996</v>
      </c>
      <c r="B73">
        <v>58.924577951810448</v>
      </c>
      <c r="C73">
        <v>-3.6882137555550001</v>
      </c>
      <c r="D73">
        <v>0.75857759999999996</v>
      </c>
      <c r="E73">
        <v>60.473238477865294</v>
      </c>
      <c r="F73">
        <v>-4.3174943842983451</v>
      </c>
      <c r="G73">
        <v>0.75857759999999996</v>
      </c>
      <c r="H73">
        <v>59.064033995465621</v>
      </c>
      <c r="I73">
        <v>-4.4814628629011279</v>
      </c>
      <c r="J73">
        <v>0.75857759999999996</v>
      </c>
      <c r="K73">
        <v>59.412518932785048</v>
      </c>
      <c r="L73">
        <v>-4.367455670677475</v>
      </c>
      <c r="M73">
        <f t="shared" si="21"/>
        <v>3.6882137555550001</v>
      </c>
      <c r="N73" s="13">
        <f t="shared" si="17"/>
        <v>-0.11999998570391762</v>
      </c>
      <c r="O73">
        <v>0.75857759999999996</v>
      </c>
      <c r="P73">
        <v>59.091999999999999</v>
      </c>
      <c r="Q73">
        <v>-4.5640000000000001</v>
      </c>
      <c r="R73">
        <v>0.75857759999999996</v>
      </c>
      <c r="S73">
        <v>59.207999999999998</v>
      </c>
      <c r="T73">
        <v>-4.1933999999999996</v>
      </c>
      <c r="U73">
        <v>0.75857759999999996</v>
      </c>
      <c r="V73">
        <v>58.911999999999999</v>
      </c>
      <c r="W73">
        <v>-4.3338000000000001</v>
      </c>
      <c r="X73">
        <v>0.75857759999999996</v>
      </c>
      <c r="Y73">
        <v>59.06</v>
      </c>
      <c r="Z73">
        <v>-4.5910000000000002</v>
      </c>
      <c r="AA73">
        <f t="shared" si="13"/>
        <v>2.6304198322659005</v>
      </c>
      <c r="AB73" s="1">
        <f t="shared" si="18"/>
        <v>0.61300429178943883</v>
      </c>
      <c r="AC73" s="2">
        <f t="shared" si="19"/>
        <v>0.60702409203056662</v>
      </c>
      <c r="AD73" s="2">
        <f t="shared" si="20"/>
        <v>0.59218527031194124</v>
      </c>
      <c r="AE73">
        <f t="shared" si="14"/>
        <v>4.5640000000000001</v>
      </c>
      <c r="AF73">
        <f t="shared" si="15"/>
        <v>54.091999999999999</v>
      </c>
      <c r="AG73">
        <f t="shared" si="16"/>
        <v>3512.6945599999999</v>
      </c>
      <c r="AH73" s="6">
        <v>42</v>
      </c>
      <c r="AI73" s="6">
        <v>0.34968951134547088</v>
      </c>
      <c r="AJ73" s="6">
        <v>-6.49769091276301E-2</v>
      </c>
      <c r="AR73" s="6">
        <v>45</v>
      </c>
      <c r="AS73" s="6">
        <v>0.49486031453752466</v>
      </c>
      <c r="AT73" s="6">
        <v>-0.11799121008302232</v>
      </c>
    </row>
    <row r="74" spans="1:46" x14ac:dyDescent="0.3">
      <c r="A74">
        <v>0.616595</v>
      </c>
      <c r="B74">
        <v>58.515507877442751</v>
      </c>
      <c r="C74">
        <v>-4.6339617921607017</v>
      </c>
      <c r="D74">
        <v>0.616595</v>
      </c>
      <c r="E74">
        <v>59.560709307235292</v>
      </c>
      <c r="F74">
        <v>-5.314815847077992</v>
      </c>
      <c r="G74">
        <v>0.616595</v>
      </c>
      <c r="H74">
        <v>59.826314410990044</v>
      </c>
      <c r="I74">
        <v>-4.6496829136689515</v>
      </c>
      <c r="J74">
        <v>0.616595</v>
      </c>
      <c r="K74">
        <v>59.732875405430995</v>
      </c>
      <c r="L74">
        <v>-4.3453702152422951</v>
      </c>
      <c r="M74">
        <f t="shared" si="21"/>
        <v>4.6339617921607017</v>
      </c>
      <c r="N74" s="13">
        <f t="shared" si="17"/>
        <v>-0.21000000131112226</v>
      </c>
      <c r="O74">
        <v>0.616595</v>
      </c>
      <c r="P74">
        <v>59.640999999999998</v>
      </c>
      <c r="Q74">
        <v>-4.9077000000000002</v>
      </c>
      <c r="R74">
        <v>0.616595</v>
      </c>
      <c r="S74">
        <v>59.609000000000002</v>
      </c>
      <c r="T74">
        <v>-4.5787000000000004</v>
      </c>
      <c r="U74">
        <v>0.616595</v>
      </c>
      <c r="V74">
        <v>59.389000000000003</v>
      </c>
      <c r="W74">
        <v>-4.7930999999999999</v>
      </c>
      <c r="X74">
        <v>0.616595</v>
      </c>
      <c r="Y74">
        <v>59.616999999999997</v>
      </c>
      <c r="Z74">
        <v>-4.8945999999999996</v>
      </c>
      <c r="AA74">
        <f t="shared" si="13"/>
        <v>2.4127564764565799</v>
      </c>
      <c r="AB74" s="1">
        <f t="shared" si="18"/>
        <v>0.58709411224832964</v>
      </c>
      <c r="AC74" s="2">
        <f t="shared" si="19"/>
        <v>0.6135793486234149</v>
      </c>
      <c r="AD74" s="2">
        <f t="shared" si="20"/>
        <v>0.59913565689220727</v>
      </c>
      <c r="AE74">
        <f t="shared" si="14"/>
        <v>4.9077000000000002</v>
      </c>
      <c r="AF74">
        <f t="shared" si="15"/>
        <v>54.640999999999998</v>
      </c>
      <c r="AG74">
        <f t="shared" si="16"/>
        <v>3581.1344002899996</v>
      </c>
      <c r="AH74" s="6">
        <v>43</v>
      </c>
      <c r="AI74" s="6">
        <v>0.40373891382100052</v>
      </c>
      <c r="AJ74" s="6">
        <v>1.2568431565514737E-2</v>
      </c>
      <c r="AR74" s="6">
        <v>46</v>
      </c>
      <c r="AS74" s="6">
        <v>0.52479580179537977</v>
      </c>
      <c r="AT74" s="6">
        <v>0.25126098055245605</v>
      </c>
    </row>
    <row r="75" spans="1:46" x14ac:dyDescent="0.3">
      <c r="A75">
        <v>0.50118720000000005</v>
      </c>
      <c r="B75">
        <v>60.393776321971004</v>
      </c>
      <c r="C75">
        <v>-5.1246325674195541</v>
      </c>
      <c r="D75">
        <v>0.50118720000000005</v>
      </c>
      <c r="E75">
        <v>59.391509461793234</v>
      </c>
      <c r="F75">
        <v>-4.9403415293521684</v>
      </c>
      <c r="G75">
        <v>0.50118720000000005</v>
      </c>
      <c r="H75">
        <v>59.570376167093841</v>
      </c>
      <c r="I75">
        <v>-4.9837177017774374</v>
      </c>
      <c r="J75">
        <v>0.50118720000000005</v>
      </c>
      <c r="K75">
        <v>59.441444002468401</v>
      </c>
      <c r="L75">
        <v>-4.8642276151962287</v>
      </c>
      <c r="M75">
        <f t="shared" si="21"/>
        <v>5.1246325674195541</v>
      </c>
      <c r="N75" s="13">
        <f t="shared" si="17"/>
        <v>-0.30000002913908869</v>
      </c>
      <c r="O75">
        <v>0.50118720000000005</v>
      </c>
      <c r="P75">
        <v>60.197000000000003</v>
      </c>
      <c r="Q75">
        <v>-5.2568000000000001</v>
      </c>
      <c r="R75">
        <v>0.50118720000000005</v>
      </c>
      <c r="S75">
        <v>60.067999999999998</v>
      </c>
      <c r="T75">
        <v>-5.0235000000000003</v>
      </c>
      <c r="U75">
        <v>0.50118720000000005</v>
      </c>
      <c r="V75">
        <v>59.944000000000003</v>
      </c>
      <c r="W75">
        <v>-5.2784000000000004</v>
      </c>
      <c r="X75">
        <v>0.50118720000000005</v>
      </c>
      <c r="Y75">
        <v>60.167999999999999</v>
      </c>
      <c r="Z75">
        <v>-5.2035999999999998</v>
      </c>
      <c r="AA75">
        <f t="shared" si="13"/>
        <v>1.3902335891648625</v>
      </c>
      <c r="AB75" s="1">
        <f t="shared" si="18"/>
        <v>0.44565098277926329</v>
      </c>
      <c r="AC75" s="2">
        <f t="shared" si="19"/>
        <v>0.62021082097427493</v>
      </c>
      <c r="AD75" s="2">
        <f t="shared" si="20"/>
        <v>0.6061797321264083</v>
      </c>
      <c r="AE75">
        <f t="shared" si="14"/>
        <v>5.2568000000000001</v>
      </c>
      <c r="AF75">
        <f t="shared" si="15"/>
        <v>55.197000000000003</v>
      </c>
      <c r="AG75">
        <f t="shared" si="16"/>
        <v>3651.3127552400006</v>
      </c>
      <c r="AH75" s="6">
        <v>44</v>
      </c>
      <c r="AI75" s="6">
        <v>0.45392876599236226</v>
      </c>
      <c r="AJ75" s="6">
        <v>1.2545218674591185E-2</v>
      </c>
      <c r="AR75" s="6">
        <v>47</v>
      </c>
      <c r="AS75" s="6">
        <v>0.54502613758262863</v>
      </c>
      <c r="AT75" s="6">
        <v>-0.10166999439628122</v>
      </c>
    </row>
    <row r="76" spans="1:46" x14ac:dyDescent="0.3">
      <c r="A76">
        <v>0.40738029999999997</v>
      </c>
      <c r="B76">
        <v>61.261550024470836</v>
      </c>
      <c r="C76">
        <v>-6.3809849441959408</v>
      </c>
      <c r="D76">
        <v>0.40738029999999997</v>
      </c>
      <c r="E76">
        <v>60.15512654288321</v>
      </c>
      <c r="F76">
        <v>-5.7637716745894316</v>
      </c>
      <c r="G76">
        <v>0.40738029999999997</v>
      </c>
      <c r="H76">
        <v>60.954558175341646</v>
      </c>
      <c r="I76">
        <v>-5.2362492029324379</v>
      </c>
      <c r="J76">
        <v>0.40738029999999997</v>
      </c>
      <c r="K76">
        <v>60.762184297447476</v>
      </c>
      <c r="L76">
        <v>-6.3594609230740637</v>
      </c>
      <c r="M76">
        <f t="shared" si="21"/>
        <v>6.3809849441959408</v>
      </c>
      <c r="N76" s="13">
        <f t="shared" si="17"/>
        <v>-0.389999976337708</v>
      </c>
      <c r="O76">
        <v>0.40738029999999997</v>
      </c>
      <c r="P76">
        <v>60.738</v>
      </c>
      <c r="Q76">
        <v>-5.6448</v>
      </c>
      <c r="R76">
        <v>0.40738029999999997</v>
      </c>
      <c r="S76">
        <v>60.579000000000001</v>
      </c>
      <c r="T76">
        <v>-5.5235000000000003</v>
      </c>
      <c r="U76">
        <v>0.40738029999999997</v>
      </c>
      <c r="V76">
        <v>60.555</v>
      </c>
      <c r="W76">
        <v>-5.7816000000000001</v>
      </c>
      <c r="X76">
        <v>0.40738029999999997</v>
      </c>
      <c r="Y76">
        <v>60.694000000000003</v>
      </c>
      <c r="Z76">
        <v>-5.5556000000000001</v>
      </c>
      <c r="AA76">
        <f t="shared" si="13"/>
        <v>2.161367794850805</v>
      </c>
      <c r="AB76" s="1">
        <f t="shared" si="18"/>
        <v>0.5556679114685581</v>
      </c>
      <c r="AC76" s="2">
        <f t="shared" si="19"/>
        <v>0.62686522660746313</v>
      </c>
      <c r="AD76" s="2">
        <f t="shared" si="20"/>
        <v>0.61327439719209187</v>
      </c>
      <c r="AE76">
        <f t="shared" si="14"/>
        <v>5.6448</v>
      </c>
      <c r="AF76">
        <f t="shared" si="15"/>
        <v>55.738</v>
      </c>
      <c r="AG76">
        <f t="shared" si="16"/>
        <v>3720.9684110399999</v>
      </c>
      <c r="AH76" s="6">
        <v>45</v>
      </c>
      <c r="AI76" s="6">
        <v>0.49634469983855478</v>
      </c>
      <c r="AJ76" s="6">
        <v>-0.11947559538405245</v>
      </c>
      <c r="AR76" s="6">
        <v>48</v>
      </c>
      <c r="AS76" s="6">
        <v>0.55713662162498045</v>
      </c>
      <c r="AT76" s="6">
        <v>1.0661061415556672E-2</v>
      </c>
    </row>
    <row r="77" spans="1:46" x14ac:dyDescent="0.3">
      <c r="A77">
        <v>0.33113110000000001</v>
      </c>
      <c r="B77">
        <v>62.295383733971043</v>
      </c>
      <c r="C77">
        <v>-6.3912878840810734</v>
      </c>
      <c r="D77">
        <v>0.33113110000000001</v>
      </c>
      <c r="E77">
        <v>61.213721812481758</v>
      </c>
      <c r="F77">
        <v>-6.6655377859306171</v>
      </c>
      <c r="G77">
        <v>0.33113110000000001</v>
      </c>
      <c r="H77">
        <v>61.515935173037228</v>
      </c>
      <c r="I77">
        <v>-5.9306135262986643</v>
      </c>
      <c r="J77">
        <v>0.33113110000000001</v>
      </c>
      <c r="K77">
        <v>60.620423720382909</v>
      </c>
      <c r="L77">
        <v>-6.4769458963483046</v>
      </c>
      <c r="M77">
        <f t="shared" si="21"/>
        <v>6.3912878840810734</v>
      </c>
      <c r="N77" s="13">
        <f t="shared" si="17"/>
        <v>-0.48000002817545817</v>
      </c>
      <c r="O77">
        <v>0.33113110000000001</v>
      </c>
      <c r="P77">
        <v>61.261000000000003</v>
      </c>
      <c r="Q77">
        <v>-6.1196000000000002</v>
      </c>
      <c r="R77">
        <v>0.33113110000000001</v>
      </c>
      <c r="S77">
        <v>61.128999999999998</v>
      </c>
      <c r="T77">
        <v>-6.0895000000000001</v>
      </c>
      <c r="U77">
        <v>0.33113110000000001</v>
      </c>
      <c r="V77">
        <v>61.198</v>
      </c>
      <c r="W77">
        <v>-6.3155000000000001</v>
      </c>
      <c r="X77">
        <v>0.33113110000000001</v>
      </c>
      <c r="Y77">
        <v>61.194000000000003</v>
      </c>
      <c r="Z77">
        <v>-6.0000999999999998</v>
      </c>
      <c r="AA77">
        <f t="shared" si="13"/>
        <v>2.2883534610864293</v>
      </c>
      <c r="AB77" s="1">
        <f t="shared" si="18"/>
        <v>0.57175837317704525</v>
      </c>
      <c r="AC77" s="2">
        <f t="shared" si="19"/>
        <v>0.63372550651955417</v>
      </c>
      <c r="AD77" s="2">
        <f t="shared" si="20"/>
        <v>0.6206295704524174</v>
      </c>
      <c r="AE77">
        <f t="shared" si="14"/>
        <v>6.1196000000000002</v>
      </c>
      <c r="AF77">
        <f t="shared" si="15"/>
        <v>56.261000000000003</v>
      </c>
      <c r="AG77">
        <f t="shared" si="16"/>
        <v>3790.3596251600002</v>
      </c>
      <c r="AH77" s="6">
        <v>46</v>
      </c>
      <c r="AI77" s="6">
        <v>0.52889133258810628</v>
      </c>
      <c r="AJ77" s="6">
        <v>0.24716544975972954</v>
      </c>
      <c r="AR77" s="6">
        <v>49</v>
      </c>
      <c r="AS77" s="6">
        <v>0.56323891800248282</v>
      </c>
      <c r="AT77" s="6">
        <v>-0.10682189527455394</v>
      </c>
    </row>
    <row r="78" spans="1:46" x14ac:dyDescent="0.3">
      <c r="A78">
        <v>0.26915349999999999</v>
      </c>
      <c r="B78">
        <v>61.599363991168225</v>
      </c>
      <c r="C78">
        <v>-7.5869605268087295</v>
      </c>
      <c r="D78">
        <v>0.26915349999999999</v>
      </c>
      <c r="E78">
        <v>62.013909509638047</v>
      </c>
      <c r="F78">
        <v>-7.7299900001923785</v>
      </c>
      <c r="G78">
        <v>0.26915349999999999</v>
      </c>
      <c r="H78">
        <v>61.47733511824817</v>
      </c>
      <c r="I78">
        <v>-7.1362168281700402</v>
      </c>
      <c r="J78">
        <v>0.26915349999999999</v>
      </c>
      <c r="K78">
        <v>60.919093429443542</v>
      </c>
      <c r="L78">
        <v>-6.5208265554281066</v>
      </c>
      <c r="M78">
        <f t="shared" si="21"/>
        <v>7.5869605268087295</v>
      </c>
      <c r="N78" s="13">
        <f t="shared" si="17"/>
        <v>-0.56999996836249145</v>
      </c>
      <c r="O78">
        <v>0.26915349999999999</v>
      </c>
      <c r="P78">
        <v>61.787999999999997</v>
      </c>
      <c r="Q78">
        <v>-6.7324000000000002</v>
      </c>
      <c r="R78">
        <v>0.26915349999999999</v>
      </c>
      <c r="S78">
        <v>61.718000000000004</v>
      </c>
      <c r="T78">
        <v>-6.7499000000000002</v>
      </c>
      <c r="U78">
        <v>0.26915349999999999</v>
      </c>
      <c r="V78">
        <v>61.86</v>
      </c>
      <c r="W78">
        <v>-6.9156000000000004</v>
      </c>
      <c r="X78">
        <v>0.26915349999999999</v>
      </c>
      <c r="Y78">
        <v>61.695999999999998</v>
      </c>
      <c r="Z78">
        <v>-6.5873999999999997</v>
      </c>
      <c r="AA78">
        <f t="shared" si="13"/>
        <v>2.6171161236728269</v>
      </c>
      <c r="AB78" s="1">
        <f t="shared" si="18"/>
        <v>0.61145215017469756</v>
      </c>
      <c r="AC78" s="2">
        <f t="shared" si="19"/>
        <v>0.64121358636265102</v>
      </c>
      <c r="AD78" s="2">
        <f t="shared" si="20"/>
        <v>0.62871016263447954</v>
      </c>
      <c r="AE78">
        <f t="shared" si="14"/>
        <v>6.7324000000000002</v>
      </c>
      <c r="AF78">
        <f t="shared" si="15"/>
        <v>56.787999999999997</v>
      </c>
      <c r="AG78">
        <f t="shared" si="16"/>
        <v>3863.0821537599995</v>
      </c>
      <c r="AH78" s="6">
        <v>47</v>
      </c>
      <c r="AI78" s="6">
        <v>0.55155648874794161</v>
      </c>
      <c r="AJ78" s="6">
        <v>-0.10820034556159419</v>
      </c>
      <c r="AR78" s="6">
        <v>50</v>
      </c>
      <c r="AS78" s="6">
        <v>0.56538357541906181</v>
      </c>
      <c r="AT78" s="6">
        <v>-0.18008158819233283</v>
      </c>
    </row>
    <row r="79" spans="1:46" x14ac:dyDescent="0.3">
      <c r="A79">
        <v>0.2187762</v>
      </c>
      <c r="B79">
        <v>61.911530251457719</v>
      </c>
      <c r="C79">
        <v>-6.7404295920627657</v>
      </c>
      <c r="D79">
        <v>0.2187762</v>
      </c>
      <c r="E79">
        <v>63.254997317820511</v>
      </c>
      <c r="F79">
        <v>-9.0799248253264988</v>
      </c>
      <c r="G79">
        <v>0.2187762</v>
      </c>
      <c r="H79">
        <v>61.958812480073306</v>
      </c>
      <c r="I79">
        <v>-8.4790659525001058</v>
      </c>
      <c r="J79">
        <v>0.2187762</v>
      </c>
      <c r="K79">
        <v>63.301327372672262</v>
      </c>
      <c r="L79">
        <v>-7.650960430092665</v>
      </c>
      <c r="M79">
        <f t="shared" si="21"/>
        <v>6.7404295920627657</v>
      </c>
      <c r="N79" s="13">
        <f t="shared" si="17"/>
        <v>-0.65999992534990171</v>
      </c>
      <c r="O79">
        <v>0.2187762</v>
      </c>
      <c r="P79">
        <v>62.365000000000002</v>
      </c>
      <c r="Q79">
        <v>-7.5273000000000003</v>
      </c>
      <c r="R79">
        <v>0.2187762</v>
      </c>
      <c r="S79">
        <v>62.360999999999997</v>
      </c>
      <c r="T79">
        <v>-7.5444000000000004</v>
      </c>
      <c r="U79">
        <v>0.2187762</v>
      </c>
      <c r="V79">
        <v>62.552</v>
      </c>
      <c r="W79">
        <v>-7.6303999999999998</v>
      </c>
      <c r="X79">
        <v>0.2187762</v>
      </c>
      <c r="Y79">
        <v>62.244999999999997</v>
      </c>
      <c r="Z79">
        <v>-7.3596000000000004</v>
      </c>
      <c r="AA79">
        <f t="shared" si="13"/>
        <v>6.2546912964047214</v>
      </c>
      <c r="AB79" s="1">
        <f t="shared" si="18"/>
        <v>0.94526574467597069</v>
      </c>
      <c r="AC79" s="2">
        <f t="shared" si="19"/>
        <v>0.64993224767839819</v>
      </c>
      <c r="AD79" s="2">
        <f t="shared" si="20"/>
        <v>0.63817474177894407</v>
      </c>
      <c r="AE79">
        <f t="shared" si="14"/>
        <v>7.5273000000000003</v>
      </c>
      <c r="AF79">
        <f t="shared" si="15"/>
        <v>57.365000000000002</v>
      </c>
      <c r="AG79">
        <f t="shared" si="16"/>
        <v>3946.0534702900004</v>
      </c>
      <c r="AH79" s="6">
        <v>48</v>
      </c>
      <c r="AI79" s="6">
        <v>0.56580405611557272</v>
      </c>
      <c r="AJ79" s="6">
        <v>1.993626924964409E-3</v>
      </c>
      <c r="AR79" s="6">
        <v>51</v>
      </c>
      <c r="AS79" s="6">
        <v>0.5651999257234348</v>
      </c>
      <c r="AT79" s="6">
        <v>0.13207287821037483</v>
      </c>
    </row>
    <row r="80" spans="1:46" x14ac:dyDescent="0.3">
      <c r="A80">
        <v>0.17782790000000001</v>
      </c>
      <c r="B80">
        <v>62.639945839311565</v>
      </c>
      <c r="C80">
        <v>-8.7266289147592122</v>
      </c>
      <c r="D80">
        <v>0.17782790000000001</v>
      </c>
      <c r="E80">
        <v>62.787066422317309</v>
      </c>
      <c r="F80">
        <v>-8.8711772259912411</v>
      </c>
      <c r="G80">
        <v>0.17782790000000001</v>
      </c>
      <c r="H80">
        <v>63.673696984762444</v>
      </c>
      <c r="I80">
        <v>-8.6496147202196969</v>
      </c>
      <c r="J80">
        <v>0.17782790000000001</v>
      </c>
      <c r="K80">
        <v>62.475105484629182</v>
      </c>
      <c r="L80">
        <v>-8.3908711951735402</v>
      </c>
      <c r="M80">
        <f t="shared" si="21"/>
        <v>8.7266289147592122</v>
      </c>
      <c r="N80" s="13">
        <f t="shared" si="17"/>
        <v>-0.75000010014042839</v>
      </c>
      <c r="O80">
        <v>0.17782790000000001</v>
      </c>
      <c r="P80">
        <v>63.058999999999997</v>
      </c>
      <c r="Q80">
        <v>-8.5338999999999992</v>
      </c>
      <c r="R80">
        <v>0.17782790000000001</v>
      </c>
      <c r="S80">
        <v>63.103000000000002</v>
      </c>
      <c r="T80">
        <v>-8.5116999999999994</v>
      </c>
      <c r="U80">
        <v>0.17782790000000001</v>
      </c>
      <c r="V80">
        <v>63.314999999999998</v>
      </c>
      <c r="W80">
        <v>-8.5074000000000005</v>
      </c>
      <c r="X80">
        <v>0.17782790000000001</v>
      </c>
      <c r="Y80">
        <v>62.906999999999996</v>
      </c>
      <c r="Z80">
        <v>-8.3451000000000004</v>
      </c>
      <c r="AA80">
        <f t="shared" si="13"/>
        <v>0.77930515392813615</v>
      </c>
      <c r="AB80" s="1">
        <f t="shared" si="18"/>
        <v>0.33366046769735769</v>
      </c>
      <c r="AC80" s="2">
        <f t="shared" si="19"/>
        <v>0.66060231516931389</v>
      </c>
      <c r="AD80" s="2">
        <f t="shared" si="20"/>
        <v>0.64981005374810918</v>
      </c>
      <c r="AE80">
        <f t="shared" si="14"/>
        <v>8.5338999999999992</v>
      </c>
      <c r="AF80">
        <f t="shared" si="15"/>
        <v>58.058999999999997</v>
      </c>
      <c r="AG80">
        <f t="shared" si="16"/>
        <v>4049.2649302099994</v>
      </c>
      <c r="AH80" s="6">
        <v>49</v>
      </c>
      <c r="AI80" s="6">
        <v>0.57370195803467272</v>
      </c>
      <c r="AJ80" s="6">
        <v>-0.11728493530674383</v>
      </c>
      <c r="AR80" s="6">
        <v>52</v>
      </c>
      <c r="AS80" s="6">
        <v>0.56388093682038853</v>
      </c>
      <c r="AT80" s="6">
        <v>-0.20231986772825744</v>
      </c>
    </row>
    <row r="81" spans="1:46" x14ac:dyDescent="0.3">
      <c r="A81">
        <v>0.14454400000000001</v>
      </c>
      <c r="B81">
        <v>65.118843989529651</v>
      </c>
      <c r="C81">
        <v>-10.709423103875165</v>
      </c>
      <c r="D81">
        <v>0.14454400000000001</v>
      </c>
      <c r="E81">
        <v>63.633898259758226</v>
      </c>
      <c r="F81">
        <v>-9.0766708608350068</v>
      </c>
      <c r="G81">
        <v>0.14454400000000001</v>
      </c>
      <c r="H81">
        <v>62.886658324550027</v>
      </c>
      <c r="I81">
        <v>-8.8752098740621346</v>
      </c>
      <c r="J81">
        <v>0.14454400000000001</v>
      </c>
      <c r="K81">
        <v>64.328195125262155</v>
      </c>
      <c r="L81">
        <v>-9.0960686188588493</v>
      </c>
      <c r="M81">
        <f t="shared" si="21"/>
        <v>10.709423103875165</v>
      </c>
      <c r="N81" s="13">
        <f t="shared" si="17"/>
        <v>-0.83999993111869975</v>
      </c>
      <c r="O81">
        <v>0.14454400000000001</v>
      </c>
      <c r="P81">
        <v>63.954000000000001</v>
      </c>
      <c r="Q81">
        <v>-9.7603000000000009</v>
      </c>
      <c r="R81">
        <v>0.14454400000000001</v>
      </c>
      <c r="S81">
        <v>64.016000000000005</v>
      </c>
      <c r="T81">
        <v>-9.6747999999999994</v>
      </c>
      <c r="U81">
        <v>0.14454400000000001</v>
      </c>
      <c r="V81">
        <v>64.218999999999994</v>
      </c>
      <c r="W81">
        <v>-9.5771999999999995</v>
      </c>
      <c r="X81">
        <v>0.14454400000000001</v>
      </c>
      <c r="Y81">
        <v>63.765000000000001</v>
      </c>
      <c r="Z81">
        <v>-9.5518999999999998</v>
      </c>
      <c r="AA81">
        <f t="shared" si="13"/>
        <v>5.5543518674742209</v>
      </c>
      <c r="AB81" s="1">
        <f t="shared" si="18"/>
        <v>0.89077429139519004</v>
      </c>
      <c r="AC81" s="2">
        <f t="shared" si="19"/>
        <v>0.67399303372917663</v>
      </c>
      <c r="AD81" s="2">
        <f t="shared" si="20"/>
        <v>0.66445799243649784</v>
      </c>
      <c r="AE81">
        <f t="shared" si="14"/>
        <v>9.7603000000000009</v>
      </c>
      <c r="AF81">
        <f t="shared" si="15"/>
        <v>58.954000000000001</v>
      </c>
      <c r="AG81">
        <f t="shared" si="16"/>
        <v>4185.3775720900003</v>
      </c>
      <c r="AH81" s="6">
        <v>50</v>
      </c>
      <c r="AI81" s="6">
        <v>0.57730625517848866</v>
      </c>
      <c r="AJ81" s="6">
        <v>-0.19200426795175968</v>
      </c>
      <c r="AR81" s="6">
        <v>53</v>
      </c>
      <c r="AS81" s="6">
        <v>0.56222996198273534</v>
      </c>
      <c r="AT81" s="6">
        <v>-6.13090712820763E-2</v>
      </c>
    </row>
    <row r="82" spans="1:46" x14ac:dyDescent="0.3">
      <c r="A82">
        <v>0.11748980000000001</v>
      </c>
      <c r="B82">
        <v>64.610137991894902</v>
      </c>
      <c r="C82">
        <v>-12.101662246658773</v>
      </c>
      <c r="D82">
        <v>0.11748980000000001</v>
      </c>
      <c r="E82">
        <v>64.476179550524961</v>
      </c>
      <c r="F82">
        <v>-9.8584276623743357</v>
      </c>
      <c r="G82">
        <v>0.11748980000000001</v>
      </c>
      <c r="H82">
        <v>65.072173660110224</v>
      </c>
      <c r="I82">
        <v>-11.105326060414111</v>
      </c>
      <c r="J82">
        <v>0.11748980000000001</v>
      </c>
      <c r="K82">
        <v>65.016631922128767</v>
      </c>
      <c r="L82">
        <v>-10.930713925080592</v>
      </c>
      <c r="M82">
        <f t="shared" si="21"/>
        <v>12.101662246658773</v>
      </c>
      <c r="N82" s="13">
        <f t="shared" si="17"/>
        <v>-0.9299998354858523</v>
      </c>
      <c r="O82">
        <v>0.11748980000000001</v>
      </c>
      <c r="P82">
        <v>65.152000000000001</v>
      </c>
      <c r="Q82">
        <v>-11.183</v>
      </c>
      <c r="R82">
        <v>0.11748980000000001</v>
      </c>
      <c r="S82">
        <v>65.194000000000003</v>
      </c>
      <c r="T82">
        <v>-11.026999999999999</v>
      </c>
      <c r="U82">
        <v>0.11748980000000001</v>
      </c>
      <c r="V82">
        <v>65.358999999999995</v>
      </c>
      <c r="W82">
        <v>-10.84</v>
      </c>
      <c r="X82">
        <v>0.11748980000000001</v>
      </c>
      <c r="Y82">
        <v>64.917000000000002</v>
      </c>
      <c r="Z82">
        <v>-10.958</v>
      </c>
      <c r="AA82">
        <f t="shared" si="13"/>
        <v>3.1817205825933073</v>
      </c>
      <c r="AB82" s="1">
        <f t="shared" si="18"/>
        <v>0.67418952216646311</v>
      </c>
      <c r="AC82" s="2">
        <f t="shared" si="19"/>
        <v>0.69088503775100962</v>
      </c>
      <c r="AD82" s="2">
        <f t="shared" si="20"/>
        <v>0.68297484339211689</v>
      </c>
      <c r="AE82">
        <f t="shared" si="14"/>
        <v>11.183</v>
      </c>
      <c r="AF82">
        <f t="shared" si="15"/>
        <v>60.152000000000001</v>
      </c>
      <c r="AG82">
        <f t="shared" si="16"/>
        <v>4369.8425930000003</v>
      </c>
      <c r="AH82" s="6">
        <v>51</v>
      </c>
      <c r="AI82" s="6">
        <v>0.57828191488238079</v>
      </c>
      <c r="AJ82" s="6">
        <v>0.11899088905142885</v>
      </c>
      <c r="AR82" s="6">
        <v>54</v>
      </c>
      <c r="AS82" s="6">
        <v>0.56074713563604295</v>
      </c>
      <c r="AT82" s="6">
        <v>-0.26178894202998182</v>
      </c>
    </row>
    <row r="83" spans="1:46" x14ac:dyDescent="0.3">
      <c r="A83">
        <v>9.5499260000000002E-2</v>
      </c>
      <c r="B83">
        <v>67.602297979907661</v>
      </c>
      <c r="C83">
        <v>-12.389898809356499</v>
      </c>
      <c r="D83">
        <v>9.5499260000000002E-2</v>
      </c>
      <c r="E83">
        <v>66.523364674764224</v>
      </c>
      <c r="F83">
        <v>-13.056414601538098</v>
      </c>
      <c r="G83">
        <v>9.5499260000000002E-2</v>
      </c>
      <c r="H83">
        <v>66.615108569464127</v>
      </c>
      <c r="I83">
        <v>-11.281298468252761</v>
      </c>
      <c r="J83">
        <v>9.5499260000000002E-2</v>
      </c>
      <c r="K83">
        <v>66.383477898204063</v>
      </c>
      <c r="L83">
        <v>-12.325682731857786</v>
      </c>
      <c r="M83">
        <f t="shared" si="21"/>
        <v>12.389898809356499</v>
      </c>
      <c r="N83" s="13">
        <f t="shared" si="17"/>
        <v>-1.0199999936430781</v>
      </c>
      <c r="O83">
        <v>9.5499260000000002E-2</v>
      </c>
      <c r="P83">
        <v>66.756</v>
      </c>
      <c r="Q83">
        <v>-12.731</v>
      </c>
      <c r="R83">
        <v>9.5499260000000002E-2</v>
      </c>
      <c r="S83">
        <v>66.742999999999995</v>
      </c>
      <c r="T83">
        <v>-12.515000000000001</v>
      </c>
      <c r="U83">
        <v>9.5499260000000002E-2</v>
      </c>
      <c r="V83">
        <v>66.840999999999994</v>
      </c>
      <c r="W83">
        <v>-12.252000000000001</v>
      </c>
      <c r="X83">
        <v>9.5499260000000002E-2</v>
      </c>
      <c r="Y83">
        <v>66.468000000000004</v>
      </c>
      <c r="Z83">
        <v>-12.497999999999999</v>
      </c>
      <c r="AA83">
        <f t="shared" si="13"/>
        <v>2.204065368622258</v>
      </c>
      <c r="AB83" s="1">
        <f t="shared" si="18"/>
        <v>0.5611296474360904</v>
      </c>
      <c r="AC83" s="2">
        <f t="shared" si="19"/>
        <v>0.71184805604741797</v>
      </c>
      <c r="AD83" s="2">
        <f t="shared" si="20"/>
        <v>0.70598988117698802</v>
      </c>
      <c r="AE83">
        <f t="shared" si="14"/>
        <v>12.731</v>
      </c>
      <c r="AF83">
        <f t="shared" si="15"/>
        <v>61.756</v>
      </c>
      <c r="AG83">
        <f t="shared" si="16"/>
        <v>4618.4418969999997</v>
      </c>
      <c r="AH83" s="6">
        <v>52</v>
      </c>
      <c r="AI83" s="6">
        <v>0.57786757918354126</v>
      </c>
      <c r="AJ83" s="6">
        <v>-0.21630651009141016</v>
      </c>
      <c r="AR83" s="6">
        <v>55</v>
      </c>
      <c r="AS83" s="6">
        <v>0.55969983292028569</v>
      </c>
      <c r="AT83" s="6">
        <v>0.1216722457530085</v>
      </c>
    </row>
    <row r="84" spans="1:46" x14ac:dyDescent="0.3">
      <c r="A84">
        <v>7.762471E-2</v>
      </c>
      <c r="B84">
        <v>67.637048528280516</v>
      </c>
      <c r="C84">
        <v>-14.593825149194847</v>
      </c>
      <c r="D84">
        <v>7.762471E-2</v>
      </c>
      <c r="E84">
        <v>68.920956491496341</v>
      </c>
      <c r="F84">
        <v>-15.551712825726602</v>
      </c>
      <c r="G84">
        <v>7.762471E-2</v>
      </c>
      <c r="H84">
        <v>69.684899569023415</v>
      </c>
      <c r="I84">
        <v>-12.807903760512593</v>
      </c>
      <c r="J84">
        <v>7.762471E-2</v>
      </c>
      <c r="K84">
        <v>68.419780213929712</v>
      </c>
      <c r="L84">
        <v>-15.533990260627936</v>
      </c>
      <c r="M84">
        <f t="shared" si="21"/>
        <v>14.593825149194847</v>
      </c>
      <c r="N84" s="13">
        <f t="shared" si="17"/>
        <v>-1.110000009303415</v>
      </c>
      <c r="O84">
        <v>7.762471E-2</v>
      </c>
      <c r="P84">
        <v>68.855000000000004</v>
      </c>
      <c r="Q84">
        <v>-14.275</v>
      </c>
      <c r="R84">
        <v>7.762471E-2</v>
      </c>
      <c r="S84">
        <v>68.757000000000005</v>
      </c>
      <c r="T84">
        <v>-14.026</v>
      </c>
      <c r="U84">
        <v>7.762471E-2</v>
      </c>
      <c r="V84">
        <v>68.765000000000001</v>
      </c>
      <c r="W84">
        <v>-13.711</v>
      </c>
      <c r="X84">
        <v>7.762471E-2</v>
      </c>
      <c r="Y84">
        <v>68.506</v>
      </c>
      <c r="Z84">
        <v>-14.048999999999999</v>
      </c>
      <c r="AA84">
        <f t="shared" si="13"/>
        <v>7.814164581448817</v>
      </c>
      <c r="AB84" s="1">
        <f t="shared" si="18"/>
        <v>1.0565553586638323</v>
      </c>
      <c r="AC84" s="2">
        <f t="shared" si="19"/>
        <v>0.73706412998442095</v>
      </c>
      <c r="AD84" s="2">
        <f t="shared" si="20"/>
        <v>0.73370844973392335</v>
      </c>
      <c r="AE84">
        <f t="shared" si="14"/>
        <v>14.275</v>
      </c>
      <c r="AF84">
        <f t="shared" si="15"/>
        <v>63.855000000000004</v>
      </c>
      <c r="AG84">
        <f t="shared" si="16"/>
        <v>4944.7866500000009</v>
      </c>
      <c r="AH84" s="6">
        <v>53</v>
      </c>
      <c r="AI84" s="6">
        <v>0.57691099571776572</v>
      </c>
      <c r="AJ84" s="6">
        <v>-7.5990105017106679E-2</v>
      </c>
      <c r="AR84" s="6">
        <v>56</v>
      </c>
      <c r="AS84" s="6">
        <v>0.5591796830632707</v>
      </c>
      <c r="AT84" s="6">
        <v>-0.18935325304165401</v>
      </c>
    </row>
    <row r="85" spans="1:46" x14ac:dyDescent="0.3">
      <c r="A85">
        <v>6.3095730000000003E-2</v>
      </c>
      <c r="B85">
        <v>71.000721979974415</v>
      </c>
      <c r="C85">
        <v>-16.71774509342108</v>
      </c>
      <c r="D85">
        <v>6.3095730000000003E-2</v>
      </c>
      <c r="E85">
        <v>71.351562926313719</v>
      </c>
      <c r="F85">
        <v>-16.87533548139222</v>
      </c>
      <c r="G85">
        <v>6.3095730000000003E-2</v>
      </c>
      <c r="H85">
        <v>71.495748122718297</v>
      </c>
      <c r="I85">
        <v>-14.045564880154096</v>
      </c>
      <c r="J85">
        <v>6.3095730000000003E-2</v>
      </c>
      <c r="K85">
        <v>70.909199917398738</v>
      </c>
      <c r="L85">
        <v>-13.516506209645421</v>
      </c>
      <c r="M85">
        <f t="shared" si="21"/>
        <v>16.71774509342108</v>
      </c>
      <c r="N85" s="13">
        <f t="shared" si="17"/>
        <v>-1.2000000306161793</v>
      </c>
      <c r="O85">
        <v>6.3095730000000003E-2</v>
      </c>
      <c r="P85">
        <v>71.483999999999995</v>
      </c>
      <c r="Q85">
        <v>-15.628</v>
      </c>
      <c r="R85">
        <v>6.3095730000000003E-2</v>
      </c>
      <c r="S85">
        <v>71.286000000000001</v>
      </c>
      <c r="T85">
        <v>-15.385999999999999</v>
      </c>
      <c r="U85">
        <v>6.3095730000000003E-2</v>
      </c>
      <c r="V85">
        <v>71.186999999999998</v>
      </c>
      <c r="W85">
        <v>-15.052</v>
      </c>
      <c r="X85">
        <v>6.3095730000000003E-2</v>
      </c>
      <c r="Y85">
        <v>71.073999999999998</v>
      </c>
      <c r="Z85">
        <v>-15.426</v>
      </c>
      <c r="AA85">
        <f t="shared" si="13"/>
        <v>8.4250833430851717</v>
      </c>
      <c r="AB85" s="1">
        <f t="shared" si="18"/>
        <v>1.0970794568883573</v>
      </c>
      <c r="AC85" s="2">
        <f t="shared" si="19"/>
        <v>0.76598295122399185</v>
      </c>
      <c r="AD85" s="2">
        <f t="shared" si="20"/>
        <v>0.76553325741413702</v>
      </c>
      <c r="AE85">
        <f t="shared" si="14"/>
        <v>15.628</v>
      </c>
      <c r="AF85">
        <f t="shared" si="15"/>
        <v>66.483999999999995</v>
      </c>
      <c r="AG85">
        <f t="shared" si="16"/>
        <v>5354.1966399999992</v>
      </c>
      <c r="AH85" s="6">
        <v>54</v>
      </c>
      <c r="AI85" s="6">
        <v>0.57595249298938656</v>
      </c>
      <c r="AJ85" s="6">
        <v>-0.27699429938332543</v>
      </c>
      <c r="AR85" s="6">
        <v>57</v>
      </c>
      <c r="AS85" s="6">
        <v>0.55914257032414139</v>
      </c>
      <c r="AT85" s="6">
        <v>0.16106300207485102</v>
      </c>
    </row>
    <row r="86" spans="1:46" x14ac:dyDescent="0.3">
      <c r="A86">
        <v>5.1286140000000001E-2</v>
      </c>
      <c r="B86">
        <v>73.953203171002471</v>
      </c>
      <c r="C86">
        <v>-16.223759640782681</v>
      </c>
      <c r="D86">
        <v>5.1286140000000001E-2</v>
      </c>
      <c r="E86">
        <v>74.330541396782948</v>
      </c>
      <c r="F86">
        <v>-16.765053480090536</v>
      </c>
      <c r="G86">
        <v>5.1286140000000001E-2</v>
      </c>
      <c r="H86">
        <v>74.271091898490951</v>
      </c>
      <c r="I86">
        <v>-15.020694844380195</v>
      </c>
      <c r="J86">
        <v>5.1286140000000001E-2</v>
      </c>
      <c r="K86">
        <v>74.03740430008672</v>
      </c>
      <c r="L86">
        <v>-16.751951867600873</v>
      </c>
      <c r="M86">
        <f t="shared" si="21"/>
        <v>16.223759640782681</v>
      </c>
      <c r="N86" s="13">
        <f t="shared" si="17"/>
        <v>-1.2899999864437799</v>
      </c>
      <c r="O86">
        <v>5.1286140000000001E-2</v>
      </c>
      <c r="P86">
        <v>74.581000000000003</v>
      </c>
      <c r="Q86">
        <v>-16.568999999999999</v>
      </c>
      <c r="R86">
        <v>5.1286140000000001E-2</v>
      </c>
      <c r="S86">
        <v>74.290000000000006</v>
      </c>
      <c r="T86">
        <v>-16.38</v>
      </c>
      <c r="U86">
        <v>5.1286140000000001E-2</v>
      </c>
      <c r="V86">
        <v>74.084999999999994</v>
      </c>
      <c r="W86">
        <v>-16.067</v>
      </c>
      <c r="X86">
        <v>5.1286140000000001E-2</v>
      </c>
      <c r="Y86">
        <v>74.117999999999995</v>
      </c>
      <c r="Z86">
        <v>-16.413</v>
      </c>
      <c r="AA86">
        <f t="shared" si="13"/>
        <v>1.9139982602699885</v>
      </c>
      <c r="AB86" s="1">
        <f t="shared" si="18"/>
        <v>0.52290374152009345</v>
      </c>
      <c r="AC86" s="2">
        <f t="shared" si="19"/>
        <v>0.79706038929211642</v>
      </c>
      <c r="AD86" s="2">
        <f t="shared" si="20"/>
        <v>0.79977208463914906</v>
      </c>
      <c r="AE86">
        <f t="shared" si="14"/>
        <v>16.568999999999999</v>
      </c>
      <c r="AF86">
        <f t="shared" si="15"/>
        <v>69.581000000000003</v>
      </c>
      <c r="AG86">
        <f t="shared" si="16"/>
        <v>5836.8573220000007</v>
      </c>
      <c r="AH86" s="6">
        <v>55</v>
      </c>
      <c r="AI86" s="6">
        <v>0.57529451015350586</v>
      </c>
      <c r="AJ86" s="6">
        <v>0.10607756851978833</v>
      </c>
      <c r="AR86" s="6">
        <v>58</v>
      </c>
      <c r="AS86" s="6">
        <v>0.55947369567124594</v>
      </c>
      <c r="AT86" s="6">
        <v>5.6955272811430868E-3</v>
      </c>
    </row>
    <row r="87" spans="1:46" x14ac:dyDescent="0.3">
      <c r="A87">
        <v>4.1686939999999999E-2</v>
      </c>
      <c r="B87">
        <v>78.877637444046229</v>
      </c>
      <c r="C87">
        <v>-15.473705676714786</v>
      </c>
      <c r="D87">
        <v>4.1686939999999999E-2</v>
      </c>
      <c r="E87">
        <v>76.884676399371017</v>
      </c>
      <c r="F87">
        <v>-15.895691108659236</v>
      </c>
      <c r="G87">
        <v>4.1686939999999999E-2</v>
      </c>
      <c r="H87">
        <v>76.859480999090408</v>
      </c>
      <c r="I87">
        <v>-16.510478405422333</v>
      </c>
      <c r="J87">
        <v>4.1686939999999999E-2</v>
      </c>
      <c r="K87">
        <v>76.55150506987269</v>
      </c>
      <c r="L87">
        <v>-17.876261506472844</v>
      </c>
      <c r="M87">
        <f t="shared" si="21"/>
        <v>15.473705676714786</v>
      </c>
      <c r="N87" s="13">
        <f t="shared" si="17"/>
        <v>-1.3799999827793974</v>
      </c>
      <c r="O87">
        <v>4.1686939999999999E-2</v>
      </c>
      <c r="P87">
        <v>77.965999999999994</v>
      </c>
      <c r="Q87">
        <v>-16.908999999999999</v>
      </c>
      <c r="R87">
        <v>4.1686939999999999E-2</v>
      </c>
      <c r="S87">
        <v>77.614999999999995</v>
      </c>
      <c r="T87">
        <v>-16.811</v>
      </c>
      <c r="U87">
        <v>4.1686939999999999E-2</v>
      </c>
      <c r="V87">
        <v>77.322999999999993</v>
      </c>
      <c r="W87">
        <v>-16.553999999999998</v>
      </c>
      <c r="X87">
        <v>4.1686939999999999E-2</v>
      </c>
      <c r="Y87">
        <v>77.47</v>
      </c>
      <c r="Z87">
        <v>-16.815000000000001</v>
      </c>
      <c r="AA87">
        <f t="shared" si="13"/>
        <v>6.4489684672344243</v>
      </c>
      <c r="AB87" s="1">
        <f t="shared" si="18"/>
        <v>0.95983394897498686</v>
      </c>
      <c r="AC87" s="2">
        <f t="shared" si="19"/>
        <v>0.82787772375792812</v>
      </c>
      <c r="AD87" s="2">
        <f t="shared" si="20"/>
        <v>0.83376607966934135</v>
      </c>
      <c r="AE87">
        <f t="shared" si="14"/>
        <v>16.908999999999999</v>
      </c>
      <c r="AF87">
        <f t="shared" si="15"/>
        <v>72.965999999999994</v>
      </c>
      <c r="AG87">
        <f t="shared" si="16"/>
        <v>6364.6114369999996</v>
      </c>
      <c r="AH87" s="6">
        <v>56</v>
      </c>
      <c r="AI87" s="6">
        <v>0.57505880481445981</v>
      </c>
      <c r="AJ87" s="6">
        <v>-0.20523237479284312</v>
      </c>
      <c r="AR87" s="6">
        <v>59</v>
      </c>
      <c r="AS87" s="6">
        <v>0.56004823659016667</v>
      </c>
      <c r="AT87" s="6">
        <v>-0.1280362768985458</v>
      </c>
    </row>
    <row r="88" spans="1:46" x14ac:dyDescent="0.3">
      <c r="A88">
        <v>3.3884419999999998E-2</v>
      </c>
      <c r="B88">
        <v>80.596010537015715</v>
      </c>
      <c r="C88">
        <v>-17.015426161210751</v>
      </c>
      <c r="D88">
        <v>3.3884419999999998E-2</v>
      </c>
      <c r="E88">
        <v>81.02184331892731</v>
      </c>
      <c r="F88">
        <v>-17.147310411578626</v>
      </c>
      <c r="G88">
        <v>3.3884419999999998E-2</v>
      </c>
      <c r="H88">
        <v>81.871116838652412</v>
      </c>
      <c r="I88">
        <v>-17.500418277645775</v>
      </c>
      <c r="J88">
        <v>3.3884419999999998E-2</v>
      </c>
      <c r="K88">
        <v>80.346236717565077</v>
      </c>
      <c r="L88">
        <v>-15.930932462483877</v>
      </c>
      <c r="M88">
        <f t="shared" si="21"/>
        <v>17.015426161210751</v>
      </c>
      <c r="N88" s="13">
        <f t="shared" si="17"/>
        <v>-1.469999943783888</v>
      </c>
      <c r="O88">
        <v>3.3884419999999998E-2</v>
      </c>
      <c r="P88">
        <v>81.373999999999995</v>
      </c>
      <c r="Q88">
        <v>-16.562999999999999</v>
      </c>
      <c r="R88">
        <v>3.3884419999999998E-2</v>
      </c>
      <c r="S88">
        <v>81.009</v>
      </c>
      <c r="T88">
        <v>-16.571000000000002</v>
      </c>
      <c r="U88">
        <v>3.3884419999999998E-2</v>
      </c>
      <c r="V88">
        <v>80.662999999999997</v>
      </c>
      <c r="W88">
        <v>-16.391999999999999</v>
      </c>
      <c r="X88">
        <v>3.3884419999999998E-2</v>
      </c>
      <c r="Y88">
        <v>80.872</v>
      </c>
      <c r="Z88">
        <v>-16.535</v>
      </c>
      <c r="AA88">
        <f t="shared" si="13"/>
        <v>4.4717176702897286</v>
      </c>
      <c r="AB88" s="1">
        <f t="shared" si="18"/>
        <v>0.79926016417771617</v>
      </c>
      <c r="AC88" s="2">
        <f t="shared" si="19"/>
        <v>0.85575664199671941</v>
      </c>
      <c r="AD88" s="2">
        <f t="shared" si="20"/>
        <v>0.86456322035998179</v>
      </c>
      <c r="AE88">
        <f t="shared" si="14"/>
        <v>16.562999999999999</v>
      </c>
      <c r="AF88">
        <f t="shared" si="15"/>
        <v>76.373999999999995</v>
      </c>
      <c r="AG88">
        <f t="shared" si="16"/>
        <v>6896.0608449999991</v>
      </c>
      <c r="AH88" s="6">
        <v>57</v>
      </c>
      <c r="AI88" s="6">
        <v>0.57522706923873368</v>
      </c>
      <c r="AJ88" s="6">
        <v>0.14497850316025873</v>
      </c>
      <c r="AR88" s="6">
        <v>60</v>
      </c>
      <c r="AS88" s="6">
        <v>0.56081623199797559</v>
      </c>
      <c r="AT88" s="6">
        <v>0.21495896783402735</v>
      </c>
    </row>
    <row r="89" spans="1:46" x14ac:dyDescent="0.3">
      <c r="A89">
        <v>2.7542290000000001E-2</v>
      </c>
      <c r="B89">
        <v>84.297834856220774</v>
      </c>
      <c r="C89">
        <v>-14.262853015695073</v>
      </c>
      <c r="D89">
        <v>2.7542290000000001E-2</v>
      </c>
      <c r="E89">
        <v>84.414991661963754</v>
      </c>
      <c r="F89">
        <v>-16.685950221691854</v>
      </c>
      <c r="G89">
        <v>2.7542290000000001E-2</v>
      </c>
      <c r="H89">
        <v>83.813037489852135</v>
      </c>
      <c r="I89">
        <v>-15.145534323873308</v>
      </c>
      <c r="J89">
        <v>2.7542290000000001E-2</v>
      </c>
      <c r="K89">
        <v>85.086283058177045</v>
      </c>
      <c r="L89">
        <v>-17.280802977408456</v>
      </c>
      <c r="M89">
        <f t="shared" si="21"/>
        <v>14.262853015695073</v>
      </c>
      <c r="N89" s="13">
        <f t="shared" si="17"/>
        <v>-1.5599999532215352</v>
      </c>
      <c r="O89">
        <v>2.7542290000000001E-2</v>
      </c>
      <c r="P89">
        <v>84.531000000000006</v>
      </c>
      <c r="Q89">
        <v>-15.586</v>
      </c>
      <c r="R89">
        <v>2.7542290000000001E-2</v>
      </c>
      <c r="S89">
        <v>84.197000000000003</v>
      </c>
      <c r="T89">
        <v>-15.69</v>
      </c>
      <c r="U89">
        <v>2.7542290000000001E-2</v>
      </c>
      <c r="V89">
        <v>83.834000000000003</v>
      </c>
      <c r="W89">
        <v>-15.593</v>
      </c>
      <c r="X89">
        <v>2.7542290000000001E-2</v>
      </c>
      <c r="Y89">
        <v>84.046999999999997</v>
      </c>
      <c r="Z89">
        <v>-15.617000000000001</v>
      </c>
      <c r="AA89">
        <f t="shared" si="13"/>
        <v>6.8935357159128801</v>
      </c>
      <c r="AB89" s="1">
        <f t="shared" si="18"/>
        <v>0.99236627137311695</v>
      </c>
      <c r="AC89" s="2">
        <f t="shared" si="19"/>
        <v>0.87858084526888625</v>
      </c>
      <c r="AD89" s="2">
        <f t="shared" si="20"/>
        <v>0.88982281339787916</v>
      </c>
      <c r="AE89">
        <f t="shared" si="14"/>
        <v>15.586</v>
      </c>
      <c r="AF89">
        <f t="shared" si="15"/>
        <v>79.531000000000006</v>
      </c>
      <c r="AG89">
        <f t="shared" si="16"/>
        <v>7388.4133570000013</v>
      </c>
      <c r="AH89" s="6">
        <v>58</v>
      </c>
      <c r="AI89" s="6">
        <v>0.57570475475296345</v>
      </c>
      <c r="AJ89" s="6">
        <v>-1.0535531800574427E-2</v>
      </c>
      <c r="AR89" s="6">
        <v>61</v>
      </c>
      <c r="AS89" s="6">
        <v>0.56179668635248181</v>
      </c>
      <c r="AT89" s="6">
        <v>0.33330787206576129</v>
      </c>
    </row>
    <row r="90" spans="1:46" x14ac:dyDescent="0.3">
      <c r="A90">
        <v>2.2387210000000001E-2</v>
      </c>
      <c r="B90">
        <v>86.674962989351727</v>
      </c>
      <c r="C90">
        <v>-14.998751268947185</v>
      </c>
      <c r="D90">
        <v>2.2387210000000001E-2</v>
      </c>
      <c r="E90">
        <v>85.673834865096225</v>
      </c>
      <c r="F90">
        <v>-15.102737134818621</v>
      </c>
      <c r="G90">
        <v>2.2387210000000001E-2</v>
      </c>
      <c r="H90">
        <v>86.770476519481392</v>
      </c>
      <c r="I90">
        <v>-13.73485441859199</v>
      </c>
      <c r="J90">
        <v>2.2387210000000001E-2</v>
      </c>
      <c r="K90">
        <v>87.054033596538531</v>
      </c>
      <c r="L90">
        <v>-12.966046342037284</v>
      </c>
      <c r="M90">
        <f t="shared" si="21"/>
        <v>14.998751268947185</v>
      </c>
      <c r="N90" s="13">
        <f t="shared" si="17"/>
        <v>-1.6500000268811805</v>
      </c>
      <c r="O90">
        <v>2.2387210000000001E-2</v>
      </c>
      <c r="P90">
        <v>87.236999999999995</v>
      </c>
      <c r="Q90">
        <v>-14.148999999999999</v>
      </c>
      <c r="R90">
        <v>2.2387210000000001E-2</v>
      </c>
      <c r="S90">
        <v>86.963999999999999</v>
      </c>
      <c r="T90">
        <v>-14.321999999999999</v>
      </c>
      <c r="U90">
        <v>2.2387210000000001E-2</v>
      </c>
      <c r="V90">
        <v>86.613</v>
      </c>
      <c r="W90">
        <v>-14.292999999999999</v>
      </c>
      <c r="X90">
        <v>2.2387210000000001E-2</v>
      </c>
      <c r="Y90">
        <v>86.787000000000006</v>
      </c>
      <c r="Z90">
        <v>-14.221</v>
      </c>
      <c r="AA90">
        <f t="shared" si="13"/>
        <v>5.2945803389694168</v>
      </c>
      <c r="AB90" s="1">
        <f t="shared" si="18"/>
        <v>0.8696945554921991</v>
      </c>
      <c r="AC90" s="2">
        <f t="shared" si="19"/>
        <v>0.89540297119388368</v>
      </c>
      <c r="AD90" s="2">
        <f t="shared" si="20"/>
        <v>0.90848798563278232</v>
      </c>
      <c r="AE90">
        <f t="shared" si="14"/>
        <v>14.148999999999999</v>
      </c>
      <c r="AF90">
        <f t="shared" si="15"/>
        <v>82.236999999999995</v>
      </c>
      <c r="AG90">
        <f t="shared" si="16"/>
        <v>7810.4883699999991</v>
      </c>
      <c r="AH90" s="6">
        <v>59</v>
      </c>
      <c r="AI90" s="6">
        <v>0.57638103454032918</v>
      </c>
      <c r="AJ90" s="6">
        <v>-0.14436907484870831</v>
      </c>
      <c r="AR90" s="6">
        <v>62</v>
      </c>
      <c r="AS90" s="6">
        <v>0.56307830823790772</v>
      </c>
      <c r="AT90" s="6">
        <v>2.5198414337288533E-3</v>
      </c>
    </row>
    <row r="91" spans="1:46" x14ac:dyDescent="0.3">
      <c r="A91">
        <v>1.819701E-2</v>
      </c>
      <c r="B91">
        <v>88.754184735757107</v>
      </c>
      <c r="C91">
        <v>-11.623835846411296</v>
      </c>
      <c r="D91">
        <v>1.819701E-2</v>
      </c>
      <c r="E91">
        <v>88.607834405974344</v>
      </c>
      <c r="F91">
        <v>-13.825893161891784</v>
      </c>
      <c r="G91">
        <v>1.819701E-2</v>
      </c>
      <c r="H91">
        <v>88.924326959937943</v>
      </c>
      <c r="I91">
        <v>-13.007923180067522</v>
      </c>
      <c r="J91">
        <v>1.819701E-2</v>
      </c>
      <c r="K91">
        <v>90.168405189746508</v>
      </c>
      <c r="L91">
        <v>-13.297702243779625</v>
      </c>
      <c r="M91">
        <f t="shared" si="21"/>
        <v>11.623835846411296</v>
      </c>
      <c r="N91" s="13">
        <f t="shared" si="17"/>
        <v>-1.7399999662554968</v>
      </c>
      <c r="O91">
        <v>1.819701E-2</v>
      </c>
      <c r="P91">
        <v>89.406000000000006</v>
      </c>
      <c r="Q91">
        <v>-12.465</v>
      </c>
      <c r="R91">
        <v>1.819701E-2</v>
      </c>
      <c r="S91">
        <v>89.206000000000003</v>
      </c>
      <c r="T91">
        <v>-12.673999999999999</v>
      </c>
      <c r="U91">
        <v>1.819701E-2</v>
      </c>
      <c r="V91">
        <v>88.884</v>
      </c>
      <c r="W91">
        <v>-12.692</v>
      </c>
      <c r="X91">
        <v>1.819701E-2</v>
      </c>
      <c r="Y91">
        <v>88.995000000000005</v>
      </c>
      <c r="Z91">
        <v>-12.558999999999999</v>
      </c>
      <c r="AA91">
        <f t="shared" si="13"/>
        <v>4.8410746699626559</v>
      </c>
      <c r="AB91" s="1">
        <f t="shared" si="18"/>
        <v>0.8316141507387611</v>
      </c>
      <c r="AC91" s="2">
        <f t="shared" si="19"/>
        <v>0.90645413664312924</v>
      </c>
      <c r="AD91" s="2">
        <f t="shared" si="20"/>
        <v>0.92079885193287592</v>
      </c>
      <c r="AE91">
        <f t="shared" si="14"/>
        <v>12.465</v>
      </c>
      <c r="AF91">
        <f t="shared" si="15"/>
        <v>84.406000000000006</v>
      </c>
      <c r="AG91">
        <f t="shared" si="16"/>
        <v>8148.8090610000008</v>
      </c>
      <c r="AH91" s="6">
        <v>60</v>
      </c>
      <c r="AI91" s="6">
        <v>0.57721245492236983</v>
      </c>
      <c r="AJ91" s="6">
        <v>0.1985627449096331</v>
      </c>
      <c r="AR91" s="6">
        <v>63</v>
      </c>
      <c r="AS91" s="6">
        <v>0.56483269912484668</v>
      </c>
      <c r="AT91" s="6">
        <v>5.4091977292585747E-2</v>
      </c>
    </row>
    <row r="92" spans="1:46" x14ac:dyDescent="0.3">
      <c r="A92">
        <v>1.479108E-2</v>
      </c>
      <c r="B92">
        <v>90.101223981728722</v>
      </c>
      <c r="C92">
        <v>-9.2113487967229162</v>
      </c>
      <c r="D92">
        <v>1.479108E-2</v>
      </c>
      <c r="E92">
        <v>90.851953397973844</v>
      </c>
      <c r="F92">
        <v>-11.001635435556921</v>
      </c>
      <c r="G92">
        <v>1.479108E-2</v>
      </c>
      <c r="H92">
        <v>90.846304321017229</v>
      </c>
      <c r="I92">
        <v>-9.7739402041927974</v>
      </c>
      <c r="J92">
        <v>1.479108E-2</v>
      </c>
      <c r="K92">
        <v>90.987687469405969</v>
      </c>
      <c r="L92">
        <v>-10.688996936480464</v>
      </c>
      <c r="M92">
        <f t="shared" si="21"/>
        <v>9.2113487967229162</v>
      </c>
      <c r="N92" s="13">
        <f t="shared" si="17"/>
        <v>-1.8300001139736168</v>
      </c>
      <c r="O92">
        <v>1.479108E-2</v>
      </c>
      <c r="P92">
        <v>91.052000000000007</v>
      </c>
      <c r="Q92">
        <v>-10.727</v>
      </c>
      <c r="R92">
        <v>1.479108E-2</v>
      </c>
      <c r="S92">
        <v>90.923000000000002</v>
      </c>
      <c r="T92">
        <v>-10.945</v>
      </c>
      <c r="U92">
        <v>1.479108E-2</v>
      </c>
      <c r="V92">
        <v>90.634</v>
      </c>
      <c r="W92">
        <v>-10.99</v>
      </c>
      <c r="X92">
        <v>1.479108E-2</v>
      </c>
      <c r="Y92">
        <v>90.679000000000002</v>
      </c>
      <c r="Z92">
        <v>-10.829000000000001</v>
      </c>
      <c r="AA92">
        <f t="shared" si="13"/>
        <v>4.8481921623996138</v>
      </c>
      <c r="AB92" s="1">
        <f t="shared" si="18"/>
        <v>0.83222525817401261</v>
      </c>
      <c r="AC92" s="2">
        <f t="shared" si="19"/>
        <v>0.91273789968070629</v>
      </c>
      <c r="AD92" s="2">
        <f t="shared" si="20"/>
        <v>0.92785015830763373</v>
      </c>
      <c r="AE92">
        <f t="shared" si="14"/>
        <v>10.727</v>
      </c>
      <c r="AF92">
        <f t="shared" si="15"/>
        <v>86.052000000000007</v>
      </c>
      <c r="AG92">
        <f t="shared" si="16"/>
        <v>8405.5352330000005</v>
      </c>
      <c r="AH92" s="6">
        <v>61</v>
      </c>
      <c r="AI92" s="6">
        <v>0.57821886221133023</v>
      </c>
      <c r="AJ92" s="6">
        <v>0.31688569620691287</v>
      </c>
      <c r="AR92" s="6">
        <v>64</v>
      </c>
      <c r="AS92" s="6">
        <v>0.56722207854434004</v>
      </c>
      <c r="AT92" s="6">
        <v>0.29072198776492997</v>
      </c>
    </row>
    <row r="93" spans="1:46" x14ac:dyDescent="0.3">
      <c r="A93">
        <v>1.2022639999999999E-2</v>
      </c>
      <c r="B93">
        <v>92.860693920296256</v>
      </c>
      <c r="C93">
        <v>-8.1662430382536488</v>
      </c>
      <c r="D93">
        <v>1.2022639999999999E-2</v>
      </c>
      <c r="E93">
        <v>92.638066312487211</v>
      </c>
      <c r="F93">
        <v>-10.1886530374074</v>
      </c>
      <c r="G93">
        <v>1.2022639999999999E-2</v>
      </c>
      <c r="H93">
        <v>92.359609275048427</v>
      </c>
      <c r="I93">
        <v>-7.990733661067404</v>
      </c>
      <c r="J93">
        <v>1.2022639999999999E-2</v>
      </c>
      <c r="K93">
        <v>91.875063053943308</v>
      </c>
      <c r="L93">
        <v>-9.5943971246967497</v>
      </c>
      <c r="M93">
        <f t="shared" si="21"/>
        <v>8.1662430382536488</v>
      </c>
      <c r="N93" s="13">
        <f t="shared" si="17"/>
        <v>-1.9200001569970573</v>
      </c>
      <c r="O93">
        <v>1.2022639999999999E-2</v>
      </c>
      <c r="P93">
        <v>92.251999999999995</v>
      </c>
      <c r="Q93">
        <v>-9.0715000000000003</v>
      </c>
      <c r="R93">
        <v>1.2022639999999999E-2</v>
      </c>
      <c r="S93">
        <v>92.180999999999997</v>
      </c>
      <c r="T93">
        <v>-9.2797000000000001</v>
      </c>
      <c r="U93">
        <v>1.2022639999999999E-2</v>
      </c>
      <c r="V93">
        <v>91.923000000000002</v>
      </c>
      <c r="W93">
        <v>-9.3367000000000004</v>
      </c>
      <c r="X93">
        <v>1.2022639999999999E-2</v>
      </c>
      <c r="Y93">
        <v>91.91</v>
      </c>
      <c r="Z93">
        <v>-9.1705000000000005</v>
      </c>
      <c r="AA93">
        <f t="shared" si="13"/>
        <v>4.4082661007425328</v>
      </c>
      <c r="AB93" s="1">
        <f t="shared" si="18"/>
        <v>0.79356934171254123</v>
      </c>
      <c r="AC93" s="2">
        <f t="shared" si="19"/>
        <v>0.91554315130018749</v>
      </c>
      <c r="AD93" s="2">
        <f t="shared" si="20"/>
        <v>0.93105644332516646</v>
      </c>
      <c r="AE93">
        <f t="shared" si="14"/>
        <v>9.0715000000000003</v>
      </c>
      <c r="AF93">
        <f t="shared" si="15"/>
        <v>87.251999999999995</v>
      </c>
      <c r="AG93">
        <f t="shared" si="16"/>
        <v>8592.7236162499976</v>
      </c>
      <c r="AH93" s="6">
        <v>62</v>
      </c>
      <c r="AI93" s="6">
        <v>0.57948611927683169</v>
      </c>
      <c r="AJ93" s="6">
        <v>-1.3887969605195116E-2</v>
      </c>
      <c r="AR93" s="6">
        <v>65</v>
      </c>
      <c r="AS93" s="6">
        <v>0.57041139664099083</v>
      </c>
      <c r="AT93" s="6">
        <v>-5.6402140468075679E-2</v>
      </c>
    </row>
    <row r="94" spans="1:46" x14ac:dyDescent="0.3">
      <c r="A94">
        <v>9.7723719999999997E-3</v>
      </c>
      <c r="B94">
        <v>93.022668761781901</v>
      </c>
      <c r="C94">
        <v>-9.0327269937998089</v>
      </c>
      <c r="D94">
        <v>9.7723719999999997E-3</v>
      </c>
      <c r="E94">
        <v>92.009113822391086</v>
      </c>
      <c r="F94">
        <v>-7.773998812203029</v>
      </c>
      <c r="G94">
        <v>9.7723719999999997E-3</v>
      </c>
      <c r="H94">
        <v>91.56598066427658</v>
      </c>
      <c r="I94">
        <v>-7.3454251851981489</v>
      </c>
      <c r="J94">
        <v>9.7723719999999997E-3</v>
      </c>
      <c r="K94">
        <v>93.320627208035589</v>
      </c>
      <c r="L94">
        <v>-6.6797185589476094</v>
      </c>
      <c r="M94">
        <f t="shared" si="21"/>
        <v>9.0327269937998089</v>
      </c>
      <c r="N94" s="13">
        <f t="shared" si="17"/>
        <v>-2.0100000093129826</v>
      </c>
      <c r="O94">
        <v>9.7723719999999997E-3</v>
      </c>
      <c r="P94">
        <v>93.1</v>
      </c>
      <c r="Q94">
        <v>-7.5761000000000003</v>
      </c>
      <c r="R94">
        <v>9.7723719999999997E-3</v>
      </c>
      <c r="S94">
        <v>93.075000000000003</v>
      </c>
      <c r="T94">
        <v>-7.7640000000000002</v>
      </c>
      <c r="U94">
        <v>9.7723719999999997E-3</v>
      </c>
      <c r="V94">
        <v>92.841999999999999</v>
      </c>
      <c r="W94">
        <v>-7.8228</v>
      </c>
      <c r="X94">
        <v>9.7723719999999997E-3</v>
      </c>
      <c r="Y94">
        <v>92.781999999999996</v>
      </c>
      <c r="Z94">
        <v>-7.6661999999999999</v>
      </c>
      <c r="AA94">
        <f t="shared" si="13"/>
        <v>6.3833326010579841</v>
      </c>
      <c r="AB94" s="1">
        <f t="shared" si="18"/>
        <v>0.95493699126905629</v>
      </c>
      <c r="AC94" s="2">
        <f t="shared" si="19"/>
        <v>0.91603754134258597</v>
      </c>
      <c r="AD94" s="2">
        <f t="shared" si="20"/>
        <v>0.93170113897856477</v>
      </c>
      <c r="AE94">
        <f t="shared" si="14"/>
        <v>7.5761000000000003</v>
      </c>
      <c r="AF94">
        <f t="shared" si="15"/>
        <v>88.1</v>
      </c>
      <c r="AG94">
        <f t="shared" si="16"/>
        <v>8725.0072912099986</v>
      </c>
      <c r="AH94" s="6">
        <v>63</v>
      </c>
      <c r="AI94" s="6">
        <v>0.58117969404913439</v>
      </c>
      <c r="AJ94" s="6">
        <v>3.7744982368298041E-2</v>
      </c>
      <c r="AR94" s="6">
        <v>66</v>
      </c>
      <c r="AS94" s="6">
        <v>0.57453124107838638</v>
      </c>
      <c r="AT94" s="6">
        <v>-6.106609728818635E-2</v>
      </c>
    </row>
    <row r="95" spans="1:46" x14ac:dyDescent="0.3">
      <c r="A95">
        <v>7.9432819999999994E-3</v>
      </c>
      <c r="B95">
        <v>93.096329591230685</v>
      </c>
      <c r="C95">
        <v>-6.13304157592792</v>
      </c>
      <c r="D95">
        <v>7.9432819999999994E-3</v>
      </c>
      <c r="E95">
        <v>91.616881286836403</v>
      </c>
      <c r="F95">
        <v>-5.5983631681023249</v>
      </c>
      <c r="G95">
        <v>7.9432819999999994E-3</v>
      </c>
      <c r="H95">
        <v>94.089346801752114</v>
      </c>
      <c r="I95">
        <v>-6.7080417771457101</v>
      </c>
      <c r="J95">
        <v>7.9432819999999994E-3</v>
      </c>
      <c r="K95">
        <v>92.61991620155645</v>
      </c>
      <c r="L95">
        <v>-6.3037344979910737</v>
      </c>
      <c r="M95">
        <f t="shared" si="21"/>
        <v>6.13304157592792</v>
      </c>
      <c r="N95" s="13">
        <f t="shared" si="17"/>
        <v>-2.1000000189853054</v>
      </c>
      <c r="O95">
        <v>7.9432819999999994E-3</v>
      </c>
      <c r="P95">
        <v>93.686000000000007</v>
      </c>
      <c r="Q95">
        <v>-6.2718999999999996</v>
      </c>
      <c r="R95">
        <v>7.9432819999999994E-3</v>
      </c>
      <c r="S95">
        <v>93.694999999999993</v>
      </c>
      <c r="T95">
        <v>-6.4356</v>
      </c>
      <c r="U95">
        <v>7.9432819999999994E-3</v>
      </c>
      <c r="V95">
        <v>93.480999999999995</v>
      </c>
      <c r="W95">
        <v>-6.4908000000000001</v>
      </c>
      <c r="X95">
        <v>7.9432819999999994E-3</v>
      </c>
      <c r="Y95">
        <v>93.385999999999996</v>
      </c>
      <c r="Z95">
        <v>-6.3507999999999996</v>
      </c>
      <c r="AA95">
        <f t="shared" si="13"/>
        <v>6.392915120257217</v>
      </c>
      <c r="AB95" s="1">
        <f t="shared" si="18"/>
        <v>0.95565348772877601</v>
      </c>
      <c r="AC95" s="2">
        <f t="shared" si="19"/>
        <v>0.915141480697786</v>
      </c>
      <c r="AD95" s="2">
        <f t="shared" si="20"/>
        <v>0.93079793471786954</v>
      </c>
      <c r="AE95">
        <f t="shared" si="14"/>
        <v>6.2718999999999996</v>
      </c>
      <c r="AF95">
        <f t="shared" si="15"/>
        <v>88.686000000000007</v>
      </c>
      <c r="AG95">
        <f t="shared" si="16"/>
        <v>8816.403325610001</v>
      </c>
      <c r="AH95" s="6">
        <v>64</v>
      </c>
      <c r="AI95" s="6">
        <v>0.58345623317486939</v>
      </c>
      <c r="AJ95" s="6">
        <v>0.27448783313440062</v>
      </c>
      <c r="AR95" s="6">
        <v>67</v>
      </c>
      <c r="AS95" s="6">
        <v>0.579616599031196</v>
      </c>
      <c r="AT95" s="6">
        <v>8.9332363812896221E-3</v>
      </c>
    </row>
    <row r="96" spans="1:46" x14ac:dyDescent="0.3">
      <c r="A96">
        <v>6.456542E-3</v>
      </c>
      <c r="B96">
        <v>94.364331635207705</v>
      </c>
      <c r="C96">
        <v>-6.6323673164162553</v>
      </c>
      <c r="D96">
        <v>6.456542E-3</v>
      </c>
      <c r="E96">
        <v>94.118054813017366</v>
      </c>
      <c r="F96">
        <v>-4.1007203530909262</v>
      </c>
      <c r="G96">
        <v>6.456542E-3</v>
      </c>
      <c r="H96">
        <v>94.240267572896769</v>
      </c>
      <c r="I96">
        <v>-6.3801528195482913</v>
      </c>
      <c r="J96">
        <v>6.456542E-3</v>
      </c>
      <c r="K96">
        <v>91.533632330694232</v>
      </c>
      <c r="L96">
        <v>-5.4388293156818488</v>
      </c>
      <c r="M96">
        <f t="shared" si="21"/>
        <v>6.6323673164162553</v>
      </c>
      <c r="N96" s="13">
        <f t="shared" si="17"/>
        <v>-2.1900000195299438</v>
      </c>
      <c r="O96">
        <v>6.456542E-3</v>
      </c>
      <c r="P96">
        <v>94.085999999999999</v>
      </c>
      <c r="Q96">
        <v>-5.1609999999999996</v>
      </c>
      <c r="R96">
        <v>6.456542E-3</v>
      </c>
      <c r="S96">
        <v>94.117999999999995</v>
      </c>
      <c r="T96">
        <v>-5.3003</v>
      </c>
      <c r="U96">
        <v>6.456542E-3</v>
      </c>
      <c r="V96">
        <v>93.918999999999997</v>
      </c>
      <c r="W96">
        <v>-5.3494000000000002</v>
      </c>
      <c r="X96">
        <v>6.456542E-3</v>
      </c>
      <c r="Y96">
        <v>93.798000000000002</v>
      </c>
      <c r="Z96">
        <v>-5.2283999999999997</v>
      </c>
      <c r="AA96">
        <f t="shared" si="13"/>
        <v>10.018687278355646</v>
      </c>
      <c r="AB96" s="1">
        <f t="shared" si="18"/>
        <v>1.1963448665686214</v>
      </c>
      <c r="AC96" s="2">
        <f t="shared" si="19"/>
        <v>0.91352088485449023</v>
      </c>
      <c r="AD96" s="2">
        <f t="shared" si="20"/>
        <v>0.92908250541648552</v>
      </c>
      <c r="AE96">
        <f t="shared" si="14"/>
        <v>5.1609999999999996</v>
      </c>
      <c r="AF96">
        <f t="shared" si="15"/>
        <v>89.085999999999999</v>
      </c>
      <c r="AG96">
        <f t="shared" si="16"/>
        <v>8878.8113169999997</v>
      </c>
      <c r="AH96" s="6">
        <v>65</v>
      </c>
      <c r="AI96" s="6">
        <v>0.58647564615728809</v>
      </c>
      <c r="AJ96" s="6">
        <v>-7.2466389984372936E-2</v>
      </c>
      <c r="AR96" s="6">
        <v>68</v>
      </c>
      <c r="AS96" s="6">
        <v>0.58558163606500158</v>
      </c>
      <c r="AT96" s="6">
        <v>0.13553360729898911</v>
      </c>
    </row>
    <row r="97" spans="1:46" x14ac:dyDescent="0.3">
      <c r="A97">
        <v>5.2480749999999996E-3</v>
      </c>
      <c r="B97">
        <v>94.638679480465441</v>
      </c>
      <c r="C97">
        <v>-4.8250069262812039</v>
      </c>
      <c r="D97">
        <v>5.2480749999999996E-3</v>
      </c>
      <c r="E97">
        <v>94.703609985822538</v>
      </c>
      <c r="F97">
        <v>-3.3401059452066155</v>
      </c>
      <c r="G97">
        <v>5.2480749999999996E-3</v>
      </c>
      <c r="H97">
        <v>94.423383254911812</v>
      </c>
      <c r="I97">
        <v>-4.9299882446879755</v>
      </c>
      <c r="J97">
        <v>5.2480749999999996E-3</v>
      </c>
      <c r="K97">
        <v>92.704045095422487</v>
      </c>
      <c r="L97">
        <v>-4.2954599078561122</v>
      </c>
      <c r="M97">
        <f t="shared" si="21"/>
        <v>4.8250069262812039</v>
      </c>
      <c r="N97" s="13">
        <f t="shared" si="17"/>
        <v>-2.2799999671054527</v>
      </c>
      <c r="O97">
        <v>5.2480749999999996E-3</v>
      </c>
      <c r="P97">
        <v>94.355000000000004</v>
      </c>
      <c r="Q97">
        <v>-4.2295999999999996</v>
      </c>
      <c r="R97">
        <v>5.2480749999999996E-3</v>
      </c>
      <c r="S97">
        <v>94.403999999999996</v>
      </c>
      <c r="T97">
        <v>-4.3463000000000003</v>
      </c>
      <c r="U97">
        <v>5.2480749999999996E-3</v>
      </c>
      <c r="V97">
        <v>94.213999999999999</v>
      </c>
      <c r="W97">
        <v>-4.3886000000000003</v>
      </c>
      <c r="X97">
        <v>5.2480749999999996E-3</v>
      </c>
      <c r="Y97">
        <v>94.075999999999993</v>
      </c>
      <c r="Z97">
        <v>-4.2862</v>
      </c>
      <c r="AA97">
        <f t="shared" si="13"/>
        <v>3.7564646600184806</v>
      </c>
      <c r="AB97" s="1">
        <f t="shared" si="18"/>
        <v>0.73255566926621263</v>
      </c>
      <c r="AC97" s="2">
        <f t="shared" si="19"/>
        <v>0.91158885063430495</v>
      </c>
      <c r="AD97" s="2">
        <f t="shared" si="20"/>
        <v>0.92701095400692746</v>
      </c>
      <c r="AE97">
        <f t="shared" si="14"/>
        <v>4.2295999999999996</v>
      </c>
      <c r="AF97">
        <f t="shared" si="15"/>
        <v>89.355000000000004</v>
      </c>
      <c r="AG97">
        <f t="shared" si="16"/>
        <v>8920.7555411600006</v>
      </c>
      <c r="AH97" s="6">
        <v>66</v>
      </c>
      <c r="AI97" s="6">
        <v>0.59036583120069908</v>
      </c>
      <c r="AJ97" s="6">
        <v>-7.6900687410499047E-2</v>
      </c>
      <c r="AR97" s="6">
        <v>69</v>
      </c>
      <c r="AS97" s="6">
        <v>0.59218527031194124</v>
      </c>
      <c r="AT97" s="6">
        <v>2.081902147749759E-2</v>
      </c>
    </row>
    <row r="98" spans="1:46" x14ac:dyDescent="0.3">
      <c r="A98">
        <v>4.2657950000000002E-3</v>
      </c>
      <c r="B98">
        <v>93.861819805390851</v>
      </c>
      <c r="C98">
        <v>-3.2084226879132389</v>
      </c>
      <c r="D98">
        <v>4.2657950000000002E-3</v>
      </c>
      <c r="E98">
        <v>94.684825855295358</v>
      </c>
      <c r="F98">
        <v>-3.0713411302539813</v>
      </c>
      <c r="G98">
        <v>4.2657950000000002E-3</v>
      </c>
      <c r="H98">
        <v>93.873055963347625</v>
      </c>
      <c r="I98">
        <v>-3.4153486254066907</v>
      </c>
      <c r="J98">
        <v>4.2657950000000002E-3</v>
      </c>
      <c r="K98">
        <v>94.503975167292893</v>
      </c>
      <c r="L98">
        <v>-3.383283915974002</v>
      </c>
      <c r="M98">
        <f t="shared" si="21"/>
        <v>3.2084226879132389</v>
      </c>
      <c r="N98" s="13">
        <f t="shared" si="17"/>
        <v>-2.3700000191416319</v>
      </c>
      <c r="O98">
        <v>4.2657950000000002E-3</v>
      </c>
      <c r="P98">
        <v>94.536000000000001</v>
      </c>
      <c r="Q98">
        <v>-3.4567999999999999</v>
      </c>
      <c r="R98">
        <v>4.2657950000000002E-3</v>
      </c>
      <c r="S98">
        <v>94.596000000000004</v>
      </c>
      <c r="T98">
        <v>-3.5535000000000001</v>
      </c>
      <c r="U98">
        <v>4.2657950000000002E-3</v>
      </c>
      <c r="V98">
        <v>94.412999999999997</v>
      </c>
      <c r="W98">
        <v>-3.5891999999999999</v>
      </c>
      <c r="X98">
        <v>4.2657950000000002E-3</v>
      </c>
      <c r="Y98">
        <v>94.262</v>
      </c>
      <c r="Z98">
        <v>-3.5036999999999998</v>
      </c>
      <c r="AA98">
        <f t="shared" si="13"/>
        <v>1.1513933102494056</v>
      </c>
      <c r="AB98" s="1">
        <f t="shared" si="18"/>
        <v>0.4055672060300955</v>
      </c>
      <c r="AC98" s="2">
        <f t="shared" si="19"/>
        <v>0.90962067916310463</v>
      </c>
      <c r="AD98" s="2">
        <f t="shared" si="20"/>
        <v>0.92488951702248678</v>
      </c>
      <c r="AE98">
        <f t="shared" si="14"/>
        <v>3.4567999999999999</v>
      </c>
      <c r="AF98">
        <f t="shared" si="15"/>
        <v>89.536000000000001</v>
      </c>
      <c r="AG98">
        <f t="shared" si="16"/>
        <v>8949.0047622399998</v>
      </c>
      <c r="AH98" s="6">
        <v>67</v>
      </c>
      <c r="AI98" s="6">
        <v>0.59516409705957907</v>
      </c>
      <c r="AJ98" s="6">
        <v>-6.6142616470934446E-3</v>
      </c>
      <c r="AR98" s="6">
        <v>70</v>
      </c>
      <c r="AS98" s="6">
        <v>0.59913565689220727</v>
      </c>
      <c r="AT98" s="6">
        <v>-1.2041544643877633E-2</v>
      </c>
    </row>
    <row r="99" spans="1:46" x14ac:dyDescent="0.3">
      <c r="A99">
        <v>3.4673690000000001E-3</v>
      </c>
      <c r="B99">
        <v>95.164418708757893</v>
      </c>
      <c r="C99">
        <v>-1.8439578920489033</v>
      </c>
      <c r="D99">
        <v>3.4673690000000001E-3</v>
      </c>
      <c r="E99">
        <v>95.270903443586775</v>
      </c>
      <c r="F99">
        <v>-2.8594748209794409</v>
      </c>
      <c r="G99">
        <v>3.4673690000000001E-3</v>
      </c>
      <c r="H99">
        <v>95.304827469167975</v>
      </c>
      <c r="I99">
        <v>-1.8529370521601698</v>
      </c>
      <c r="J99">
        <v>3.4673690000000001E-3</v>
      </c>
      <c r="K99">
        <v>95.434353901349112</v>
      </c>
      <c r="L99">
        <v>-2.4849440519456869</v>
      </c>
      <c r="M99">
        <f t="shared" si="21"/>
        <v>1.8439578920489033</v>
      </c>
      <c r="N99" s="13">
        <f t="shared" si="17"/>
        <v>-2.4599999379408604</v>
      </c>
      <c r="O99">
        <v>3.4673690000000001E-3</v>
      </c>
      <c r="P99">
        <v>94.656000000000006</v>
      </c>
      <c r="Q99">
        <v>-2.82</v>
      </c>
      <c r="R99">
        <v>3.4673690000000001E-3</v>
      </c>
      <c r="S99">
        <v>94.724000000000004</v>
      </c>
      <c r="T99">
        <v>-2.8996</v>
      </c>
      <c r="U99">
        <v>3.4673690000000001E-3</v>
      </c>
      <c r="V99">
        <v>94.545000000000002</v>
      </c>
      <c r="W99">
        <v>-2.9293999999999998</v>
      </c>
      <c r="X99">
        <v>3.4673690000000001E-3</v>
      </c>
      <c r="Y99">
        <v>94.387</v>
      </c>
      <c r="Z99">
        <v>-2.8586999999999998</v>
      </c>
      <c r="AA99">
        <f t="shared" si="13"/>
        <v>4.4846151508585645</v>
      </c>
      <c r="AB99" s="1">
        <f t="shared" si="18"/>
        <v>0.80041196097104228</v>
      </c>
      <c r="AC99" s="2">
        <f t="shared" si="19"/>
        <v>0.90774728117286418</v>
      </c>
      <c r="AD99" s="2">
        <f t="shared" si="20"/>
        <v>0.92286328767225845</v>
      </c>
      <c r="AE99">
        <f t="shared" si="14"/>
        <v>2.82</v>
      </c>
      <c r="AF99">
        <f t="shared" si="15"/>
        <v>89.656000000000006</v>
      </c>
      <c r="AG99">
        <f t="shared" si="16"/>
        <v>8967.7107360000009</v>
      </c>
      <c r="AH99" s="6">
        <v>68</v>
      </c>
      <c r="AI99" s="6">
        <v>0.60079262251256893</v>
      </c>
      <c r="AJ99" s="6">
        <v>0.12032262085142176</v>
      </c>
      <c r="AR99" s="6">
        <v>71</v>
      </c>
      <c r="AS99" s="6">
        <v>0.6061797321264083</v>
      </c>
      <c r="AT99" s="6">
        <v>-0.16052874934714501</v>
      </c>
    </row>
    <row r="100" spans="1:46" x14ac:dyDescent="0.3">
      <c r="A100">
        <v>2.8183829999999998E-3</v>
      </c>
      <c r="B100">
        <v>95.984962848371111</v>
      </c>
      <c r="C100">
        <v>-1.7843591455897965</v>
      </c>
      <c r="D100">
        <v>2.8183829999999998E-3</v>
      </c>
      <c r="E100">
        <v>94.541199062411039</v>
      </c>
      <c r="F100">
        <v>-2.7465203507330713</v>
      </c>
      <c r="G100">
        <v>2.8183829999999998E-3</v>
      </c>
      <c r="H100">
        <v>96.243566400954847</v>
      </c>
      <c r="I100">
        <v>-2.2773125963039362</v>
      </c>
      <c r="J100">
        <v>2.8183829999999998E-3</v>
      </c>
      <c r="K100">
        <v>95.386826467387351</v>
      </c>
      <c r="L100">
        <v>-2.7967801692438385</v>
      </c>
      <c r="M100">
        <f t="shared" si="21"/>
        <v>1.7843591455897965</v>
      </c>
      <c r="N100" s="13">
        <f t="shared" si="17"/>
        <v>-2.5499999894082994</v>
      </c>
      <c r="O100">
        <v>2.8183829999999998E-3</v>
      </c>
      <c r="P100">
        <v>94.736000000000004</v>
      </c>
      <c r="Q100">
        <v>-2.2976999999999999</v>
      </c>
      <c r="R100">
        <v>2.8183829999999998E-3</v>
      </c>
      <c r="S100">
        <v>94.808999999999997</v>
      </c>
      <c r="T100">
        <v>-2.363</v>
      </c>
      <c r="U100">
        <v>2.8183829999999998E-3</v>
      </c>
      <c r="V100">
        <v>94.634</v>
      </c>
      <c r="W100">
        <v>-2.3875000000000002</v>
      </c>
      <c r="X100">
        <v>2.8183829999999998E-3</v>
      </c>
      <c r="Y100">
        <v>94.468999999999994</v>
      </c>
      <c r="Z100">
        <v>-2.3294000000000001</v>
      </c>
      <c r="AA100">
        <f t="shared" si="13"/>
        <v>5.7059271408729835</v>
      </c>
      <c r="AB100" s="1">
        <f t="shared" si="18"/>
        <v>0.90284685783146001</v>
      </c>
      <c r="AC100" s="2">
        <f t="shared" si="19"/>
        <v>0.90605134663984921</v>
      </c>
      <c r="AD100" s="2">
        <f t="shared" si="20"/>
        <v>0.92102558328988759</v>
      </c>
      <c r="AE100">
        <f t="shared" si="14"/>
        <v>2.2976999999999999</v>
      </c>
      <c r="AF100">
        <f t="shared" si="15"/>
        <v>89.736000000000004</v>
      </c>
      <c r="AG100">
        <f t="shared" si="16"/>
        <v>8980.1891212900009</v>
      </c>
      <c r="AH100" s="6">
        <v>69</v>
      </c>
      <c r="AI100" s="6">
        <v>0.60702409203056662</v>
      </c>
      <c r="AJ100" s="6">
        <v>5.9801997588722067E-3</v>
      </c>
      <c r="AR100" s="6">
        <v>72</v>
      </c>
      <c r="AS100" s="6">
        <v>0.61327439719209187</v>
      </c>
      <c r="AT100" s="6">
        <v>-5.7606485723533774E-2</v>
      </c>
    </row>
    <row r="101" spans="1:46" x14ac:dyDescent="0.3">
      <c r="A101">
        <v>2.2908680000000002E-3</v>
      </c>
      <c r="B101">
        <v>93.805236993184408</v>
      </c>
      <c r="C101">
        <v>-3.2346318977977875</v>
      </c>
      <c r="D101">
        <v>2.2908680000000002E-3</v>
      </c>
      <c r="E101">
        <v>92.781462840198074</v>
      </c>
      <c r="F101">
        <v>-1.8089866883122501</v>
      </c>
      <c r="G101">
        <v>2.2908680000000002E-3</v>
      </c>
      <c r="H101">
        <v>94.454804324745638</v>
      </c>
      <c r="I101">
        <v>-2.3251206710518248</v>
      </c>
      <c r="J101">
        <v>2.2908680000000002E-3</v>
      </c>
      <c r="K101">
        <v>94.583177208553153</v>
      </c>
      <c r="L101">
        <v>-2.6353034386295962</v>
      </c>
      <c r="M101">
        <f t="shared" si="21"/>
        <v>3.2346318977977875</v>
      </c>
      <c r="N101" s="13">
        <f t="shared" si="17"/>
        <v>-2.6399999341729634</v>
      </c>
      <c r="O101">
        <v>2.2908680000000002E-3</v>
      </c>
      <c r="P101">
        <v>94.789000000000001</v>
      </c>
      <c r="Q101">
        <v>-1.8706</v>
      </c>
      <c r="R101">
        <v>2.2908680000000002E-3</v>
      </c>
      <c r="S101">
        <v>94.864999999999995</v>
      </c>
      <c r="T101">
        <v>-1.9239999999999999</v>
      </c>
      <c r="U101">
        <v>2.2908680000000002E-3</v>
      </c>
      <c r="V101">
        <v>94.691999999999993</v>
      </c>
      <c r="W101">
        <v>-1.9441999999999999</v>
      </c>
      <c r="X101">
        <v>2.2908680000000002E-3</v>
      </c>
      <c r="Y101">
        <v>94.524000000000001</v>
      </c>
      <c r="Z101">
        <v>-1.8966000000000001</v>
      </c>
      <c r="AA101">
        <f t="shared" ref="AA101:AA105" si="22">(B101-P101)^2+(C101-Q101)^2+(E101-S101)^2+(F101-T101)^2+(H101-V101)^2+(I101-W101)^2+(K101-Y101)^2+(L101-Z101)^2</f>
        <v>7.9332748881788033</v>
      </c>
      <c r="AB101" s="1">
        <f t="shared" si="18"/>
        <v>1.0645773734330179</v>
      </c>
      <c r="AC101" s="2">
        <f t="shared" si="19"/>
        <v>0.90455722050292464</v>
      </c>
      <c r="AD101" s="2">
        <f t="shared" si="20"/>
        <v>0.91940433875954464</v>
      </c>
      <c r="AE101">
        <f t="shared" si="14"/>
        <v>1.8706</v>
      </c>
      <c r="AF101">
        <f t="shared" si="15"/>
        <v>89.789000000000001</v>
      </c>
      <c r="AG101">
        <f t="shared" si="16"/>
        <v>8988.4536653599989</v>
      </c>
      <c r="AH101" s="6">
        <v>70</v>
      </c>
      <c r="AI101" s="6">
        <v>0.6135793486234149</v>
      </c>
      <c r="AJ101" s="6">
        <v>-2.6485236375085264E-2</v>
      </c>
      <c r="AR101" s="6">
        <v>73</v>
      </c>
      <c r="AS101" s="6">
        <v>0.6206295704524174</v>
      </c>
      <c r="AT101" s="6">
        <v>-4.8871197275372147E-2</v>
      </c>
    </row>
    <row r="102" spans="1:46" x14ac:dyDescent="0.3">
      <c r="A102">
        <v>1.8620869999999999E-3</v>
      </c>
      <c r="B102">
        <v>95.476717941794377</v>
      </c>
      <c r="C102">
        <v>-1.0424352674145834</v>
      </c>
      <c r="D102">
        <v>1.8620869999999999E-3</v>
      </c>
      <c r="E102">
        <v>97.079485929400434</v>
      </c>
      <c r="F102">
        <v>-0.20977407687143423</v>
      </c>
      <c r="G102">
        <v>1.8620869999999999E-3</v>
      </c>
      <c r="H102">
        <v>95.531322975277689</v>
      </c>
      <c r="I102">
        <v>-2.9229527060361926</v>
      </c>
      <c r="J102">
        <v>1.8620869999999999E-3</v>
      </c>
      <c r="K102">
        <v>94.433204969293328</v>
      </c>
      <c r="L102">
        <v>-1.2369004664161534</v>
      </c>
      <c r="M102">
        <f t="shared" si="21"/>
        <v>1.0424352674145834</v>
      </c>
      <c r="N102" s="13">
        <f t="shared" si="17"/>
        <v>-2.7300000318738742</v>
      </c>
      <c r="O102">
        <v>1.8620869999999999E-3</v>
      </c>
      <c r="P102">
        <v>94.823999999999998</v>
      </c>
      <c r="Q102">
        <v>-1.5221</v>
      </c>
      <c r="R102">
        <v>1.8620869999999999E-3</v>
      </c>
      <c r="S102">
        <v>94.903000000000006</v>
      </c>
      <c r="T102">
        <v>-1.5656000000000001</v>
      </c>
      <c r="U102">
        <v>1.8620869999999999E-3</v>
      </c>
      <c r="V102">
        <v>94.730999999999995</v>
      </c>
      <c r="W102">
        <v>-1.5822000000000001</v>
      </c>
      <c r="X102">
        <v>1.8620869999999999E-3</v>
      </c>
      <c r="Y102">
        <v>94.56</v>
      </c>
      <c r="Z102">
        <v>-1.5432999999999999</v>
      </c>
      <c r="AA102">
        <f t="shared" si="22"/>
        <v>9.7795662394250211</v>
      </c>
      <c r="AB102" s="1">
        <f t="shared" si="18"/>
        <v>1.1819817643882802</v>
      </c>
      <c r="AC102" s="2">
        <f t="shared" si="19"/>
        <v>0.90326682524004909</v>
      </c>
      <c r="AD102" s="2">
        <f t="shared" si="20"/>
        <v>0.91800276585220164</v>
      </c>
      <c r="AE102">
        <f t="shared" si="14"/>
        <v>1.5221</v>
      </c>
      <c r="AF102">
        <f t="shared" si="15"/>
        <v>89.823999999999998</v>
      </c>
      <c r="AG102">
        <f t="shared" si="16"/>
        <v>8993.9077644099998</v>
      </c>
      <c r="AH102" s="6">
        <v>71</v>
      </c>
      <c r="AI102" s="6">
        <v>0.62021082097427493</v>
      </c>
      <c r="AJ102" s="6">
        <v>-0.17455983819501164</v>
      </c>
      <c r="AR102" s="6">
        <v>74</v>
      </c>
      <c r="AS102" s="6">
        <v>0.62871016263447954</v>
      </c>
      <c r="AT102" s="6">
        <v>-1.725801245978198E-2</v>
      </c>
    </row>
    <row r="103" spans="1:46" x14ac:dyDescent="0.3">
      <c r="A103">
        <v>1.5135610000000001E-3</v>
      </c>
      <c r="B103">
        <v>96.371958698534172</v>
      </c>
      <c r="C103">
        <v>-0.80317389304731046</v>
      </c>
      <c r="D103">
        <v>1.5135610000000001E-3</v>
      </c>
      <c r="E103">
        <v>94.593485528627525</v>
      </c>
      <c r="F103">
        <v>-1.5633046764666099</v>
      </c>
      <c r="G103">
        <v>1.5135610000000001E-3</v>
      </c>
      <c r="H103">
        <v>94.468053504521549</v>
      </c>
      <c r="I103">
        <v>-0.38018964781407283</v>
      </c>
      <c r="J103">
        <v>1.5135610000000001E-3</v>
      </c>
      <c r="K103">
        <v>96.392047341020543</v>
      </c>
      <c r="L103">
        <v>-1.5879588213753189</v>
      </c>
      <c r="M103">
        <f t="shared" si="21"/>
        <v>0.80317389304731046</v>
      </c>
      <c r="N103" s="13">
        <f t="shared" si="17"/>
        <v>-2.820000071285178</v>
      </c>
      <c r="O103">
        <v>1.5135610000000001E-3</v>
      </c>
      <c r="P103">
        <v>94.847999999999999</v>
      </c>
      <c r="Q103">
        <v>-1.238</v>
      </c>
      <c r="R103">
        <v>1.5135610000000001E-3</v>
      </c>
      <c r="S103">
        <v>94.927999999999997</v>
      </c>
      <c r="T103">
        <v>-1.2735000000000001</v>
      </c>
      <c r="U103">
        <v>1.5135610000000001E-3</v>
      </c>
      <c r="V103">
        <v>94.757000000000005</v>
      </c>
      <c r="W103">
        <v>-1.2869999999999999</v>
      </c>
      <c r="X103">
        <v>1.5135610000000001E-3</v>
      </c>
      <c r="Y103">
        <v>94.584999999999994</v>
      </c>
      <c r="Z103">
        <v>-1.2553000000000001</v>
      </c>
      <c r="AA103">
        <f t="shared" si="22"/>
        <v>6.9892876163942237</v>
      </c>
      <c r="AB103" s="1">
        <f t="shared" si="18"/>
        <v>0.99923453677547047</v>
      </c>
      <c r="AC103" s="2">
        <f t="shared" si="19"/>
        <v>0.90217530929147161</v>
      </c>
      <c r="AD103" s="2">
        <f t="shared" si="20"/>
        <v>0.91681694385543</v>
      </c>
      <c r="AE103">
        <f t="shared" si="14"/>
        <v>1.238</v>
      </c>
      <c r="AF103">
        <f t="shared" si="15"/>
        <v>89.847999999999999</v>
      </c>
      <c r="AG103">
        <f t="shared" si="16"/>
        <v>8997.6757480000015</v>
      </c>
      <c r="AH103" s="6">
        <v>72</v>
      </c>
      <c r="AI103" s="6">
        <v>0.62686522660746313</v>
      </c>
      <c r="AJ103" s="6">
        <v>-7.1197315138905037E-2</v>
      </c>
      <c r="AR103" s="6">
        <v>75</v>
      </c>
      <c r="AS103" s="6">
        <v>0.63817474177894407</v>
      </c>
      <c r="AT103" s="6">
        <v>0.30709100289702662</v>
      </c>
    </row>
    <row r="104" spans="1:46" x14ac:dyDescent="0.3">
      <c r="A104">
        <v>1.230269E-3</v>
      </c>
      <c r="B104">
        <v>96.636337361661546</v>
      </c>
      <c r="C104">
        <v>-1.1073048895916857</v>
      </c>
      <c r="D104">
        <v>1.230269E-3</v>
      </c>
      <c r="E104">
        <v>95.523939697187572</v>
      </c>
      <c r="F104">
        <v>-1.6856759644945472</v>
      </c>
      <c r="G104">
        <v>1.230269E-3</v>
      </c>
      <c r="H104">
        <v>94.957792238511658</v>
      </c>
      <c r="I104">
        <v>-0.3807236826326319</v>
      </c>
      <c r="J104">
        <v>1.230269E-3</v>
      </c>
      <c r="K104">
        <v>92.895731561139812</v>
      </c>
      <c r="L104">
        <v>-1.1533326730152824</v>
      </c>
      <c r="M104">
        <f t="shared" si="21"/>
        <v>1.1073048895916857</v>
      </c>
      <c r="N104" s="13">
        <f t="shared" si="17"/>
        <v>-2.9099999190949886</v>
      </c>
      <c r="O104">
        <v>1.230269E-3</v>
      </c>
      <c r="P104">
        <v>94.863</v>
      </c>
      <c r="Q104">
        <v>-1.0067999999999999</v>
      </c>
      <c r="R104">
        <v>1.230269E-3</v>
      </c>
      <c r="S104">
        <v>94.944000000000003</v>
      </c>
      <c r="T104">
        <v>-1.0357000000000001</v>
      </c>
      <c r="U104">
        <v>1.230269E-3</v>
      </c>
      <c r="V104">
        <v>94.774000000000001</v>
      </c>
      <c r="W104">
        <v>-1.0467</v>
      </c>
      <c r="X104">
        <v>1.230269E-3</v>
      </c>
      <c r="Y104">
        <v>94.6</v>
      </c>
      <c r="Z104">
        <v>-1.0208999999999999</v>
      </c>
      <c r="AA104">
        <f t="shared" si="22"/>
        <v>7.312998804699423</v>
      </c>
      <c r="AB104" s="1">
        <f t="shared" si="18"/>
        <v>1.0221125745029558</v>
      </c>
      <c r="AC104" s="2">
        <f t="shared" si="19"/>
        <v>0.90124832588912795</v>
      </c>
      <c r="AD104" s="2">
        <f t="shared" si="20"/>
        <v>0.91580868661824721</v>
      </c>
      <c r="AE104">
        <f t="shared" si="14"/>
        <v>1.0067999999999999</v>
      </c>
      <c r="AF104">
        <f t="shared" si="15"/>
        <v>89.863</v>
      </c>
      <c r="AG104">
        <f t="shared" si="16"/>
        <v>9000.0024152400001</v>
      </c>
      <c r="AH104" s="6">
        <v>73</v>
      </c>
      <c r="AI104" s="6">
        <v>0.63372550651955417</v>
      </c>
      <c r="AJ104" s="6">
        <v>-6.1967133342508918E-2</v>
      </c>
      <c r="AR104" s="6">
        <v>76</v>
      </c>
      <c r="AS104" s="6">
        <v>0.64981005374810918</v>
      </c>
      <c r="AT104" s="6">
        <v>-0.3161495860507515</v>
      </c>
    </row>
    <row r="105" spans="1:46" x14ac:dyDescent="0.3">
      <c r="A105">
        <v>1E-3</v>
      </c>
      <c r="B105">
        <v>93.21952224312254</v>
      </c>
      <c r="C105">
        <v>-0.83050192610422002</v>
      </c>
      <c r="D105">
        <v>1E-3</v>
      </c>
      <c r="E105">
        <v>94.456388457478354</v>
      </c>
      <c r="F105">
        <v>-1.5443613795395814</v>
      </c>
      <c r="G105">
        <v>1E-3</v>
      </c>
      <c r="H105">
        <v>94.468183459036212</v>
      </c>
      <c r="I105">
        <v>-0.57534093707950362</v>
      </c>
      <c r="J105">
        <v>1E-3</v>
      </c>
      <c r="K105">
        <v>94.076204555300777</v>
      </c>
      <c r="L105">
        <v>-1.2217011913589468</v>
      </c>
      <c r="M105">
        <f t="shared" si="21"/>
        <v>0.83050192610422002</v>
      </c>
      <c r="N105" s="13">
        <f t="shared" si="17"/>
        <v>-3</v>
      </c>
      <c r="O105">
        <v>1E-3</v>
      </c>
      <c r="P105">
        <v>94.873000000000005</v>
      </c>
      <c r="Q105">
        <v>-0.81859000000000004</v>
      </c>
      <c r="R105">
        <v>1E-3</v>
      </c>
      <c r="S105">
        <v>94.954999999999998</v>
      </c>
      <c r="T105">
        <v>-0.84211000000000003</v>
      </c>
      <c r="U105">
        <v>1E-3</v>
      </c>
      <c r="V105">
        <v>94.784999999999997</v>
      </c>
      <c r="W105">
        <v>-0.85106999999999999</v>
      </c>
      <c r="X105">
        <v>1E-3</v>
      </c>
      <c r="Y105">
        <v>94.611000000000004</v>
      </c>
      <c r="Z105">
        <v>-0.83004</v>
      </c>
      <c r="AA105">
        <f t="shared" si="22"/>
        <v>4.0917049501281291</v>
      </c>
      <c r="AB105" s="1">
        <f t="shared" si="18"/>
        <v>0.76454514489971925</v>
      </c>
      <c r="AC105" s="2">
        <f t="shared" si="19"/>
        <v>0.9004745338482476</v>
      </c>
      <c r="AD105" s="2">
        <f t="shared" si="20"/>
        <v>0.91496681095122501</v>
      </c>
      <c r="AE105">
        <f t="shared" si="14"/>
        <v>0.81859000000000004</v>
      </c>
      <c r="AF105">
        <f t="shared" si="15"/>
        <v>89.873000000000005</v>
      </c>
      <c r="AG105">
        <f t="shared" si="16"/>
        <v>9001.5562185881008</v>
      </c>
      <c r="AH105" s="6">
        <v>74</v>
      </c>
      <c r="AI105" s="6">
        <v>0.64121358636265102</v>
      </c>
      <c r="AJ105" s="6">
        <v>-2.9761436187953461E-2</v>
      </c>
      <c r="AR105" s="6">
        <v>77</v>
      </c>
      <c r="AS105" s="6">
        <v>0.66445799243649784</v>
      </c>
      <c r="AT105" s="6">
        <v>0.22631629895869221</v>
      </c>
    </row>
    <row r="106" spans="1:46" x14ac:dyDescent="0.3">
      <c r="AH106" s="6">
        <v>75</v>
      </c>
      <c r="AI106" s="6">
        <v>0.64993224767839819</v>
      </c>
      <c r="AJ106" s="6">
        <v>0.2953334969975725</v>
      </c>
      <c r="AR106" s="6">
        <v>78</v>
      </c>
      <c r="AS106" s="6">
        <v>0.68297484339211689</v>
      </c>
      <c r="AT106" s="6">
        <v>-8.785321225653786E-3</v>
      </c>
    </row>
    <row r="107" spans="1:46" x14ac:dyDescent="0.3">
      <c r="A107" t="s">
        <v>53</v>
      </c>
      <c r="AH107" s="6">
        <v>76</v>
      </c>
      <c r="AI107" s="6">
        <v>0.66060231516931389</v>
      </c>
      <c r="AJ107" s="6">
        <v>-0.3269418474719562</v>
      </c>
      <c r="AR107" s="6">
        <v>79</v>
      </c>
      <c r="AS107" s="6">
        <v>0.70598988117698802</v>
      </c>
      <c r="AT107" s="6">
        <v>-0.14486023374089763</v>
      </c>
    </row>
    <row r="108" spans="1:46" x14ac:dyDescent="0.3">
      <c r="A108" t="s">
        <v>49</v>
      </c>
      <c r="G108" t="s">
        <v>50</v>
      </c>
      <c r="N108" t="s">
        <v>51</v>
      </c>
      <c r="T108" t="s">
        <v>52</v>
      </c>
      <c r="AH108" s="6">
        <v>77</v>
      </c>
      <c r="AI108" s="6">
        <v>0.67399303372917663</v>
      </c>
      <c r="AJ108" s="6">
        <v>0.21678125766601342</v>
      </c>
      <c r="AR108" s="6">
        <v>80</v>
      </c>
      <c r="AS108" s="6">
        <v>0.73370844973392335</v>
      </c>
      <c r="AT108" s="6">
        <v>0.32284690892990897</v>
      </c>
    </row>
    <row r="109" spans="1:46" x14ac:dyDescent="0.3">
      <c r="AH109" s="6">
        <v>78</v>
      </c>
      <c r="AI109" s="6">
        <v>0.69088503775100962</v>
      </c>
      <c r="AJ109" s="6">
        <v>-1.6695515584546516E-2</v>
      </c>
      <c r="AR109" s="6">
        <v>81</v>
      </c>
      <c r="AS109" s="6">
        <v>0.76553325741413702</v>
      </c>
      <c r="AT109" s="6">
        <v>0.33154619947422026</v>
      </c>
    </row>
    <row r="110" spans="1:46" x14ac:dyDescent="0.3">
      <c r="AH110" s="6">
        <v>79</v>
      </c>
      <c r="AI110" s="6">
        <v>0.71184805604741797</v>
      </c>
      <c r="AJ110" s="6">
        <v>-0.15071840861132757</v>
      </c>
      <c r="AR110" s="6">
        <v>82</v>
      </c>
      <c r="AS110" s="6">
        <v>0.79977208463914906</v>
      </c>
      <c r="AT110" s="6">
        <v>-0.27686834311905562</v>
      </c>
    </row>
    <row r="111" spans="1:46" x14ac:dyDescent="0.3">
      <c r="AH111" s="6">
        <v>80</v>
      </c>
      <c r="AI111" s="6">
        <v>0.73706412998442095</v>
      </c>
      <c r="AJ111" s="6">
        <v>0.31949122867941138</v>
      </c>
      <c r="AR111" s="6">
        <v>83</v>
      </c>
      <c r="AS111" s="6">
        <v>0.83376607966934135</v>
      </c>
      <c r="AT111" s="6">
        <v>0.12606786930564551</v>
      </c>
    </row>
    <row r="112" spans="1:46" x14ac:dyDescent="0.3">
      <c r="AH112" s="6">
        <v>81</v>
      </c>
      <c r="AI112" s="6">
        <v>0.76598295122399185</v>
      </c>
      <c r="AJ112" s="6">
        <v>0.33109650566436544</v>
      </c>
      <c r="AR112" s="6">
        <v>84</v>
      </c>
      <c r="AS112" s="6">
        <v>0.86456322035998179</v>
      </c>
      <c r="AT112" s="6">
        <v>-6.5303056182265617E-2</v>
      </c>
    </row>
    <row r="113" spans="29:46" x14ac:dyDescent="0.3">
      <c r="AC113" s="11"/>
      <c r="AH113" s="6">
        <v>82</v>
      </c>
      <c r="AI113" s="6">
        <v>0.79706038929211642</v>
      </c>
      <c r="AJ113" s="6">
        <v>-0.27415664777202298</v>
      </c>
      <c r="AR113" s="6">
        <v>85</v>
      </c>
      <c r="AS113" s="6">
        <v>0.88982281339787916</v>
      </c>
      <c r="AT113" s="6">
        <v>0.10254345797523778</v>
      </c>
    </row>
    <row r="114" spans="29:46" x14ac:dyDescent="0.3">
      <c r="AC114" s="11"/>
      <c r="AH114" s="6">
        <v>83</v>
      </c>
      <c r="AI114" s="6">
        <v>0.82787772375792812</v>
      </c>
      <c r="AJ114" s="6">
        <v>0.13195622521705874</v>
      </c>
      <c r="AR114" s="6">
        <v>86</v>
      </c>
      <c r="AS114" s="6">
        <v>0.90848798563278232</v>
      </c>
      <c r="AT114" s="6">
        <v>-3.8793430140583229E-2</v>
      </c>
    </row>
    <row r="115" spans="29:46" x14ac:dyDescent="0.3">
      <c r="AC115" s="11"/>
      <c r="AH115" s="6">
        <v>84</v>
      </c>
      <c r="AI115" s="6">
        <v>0.85575664199671941</v>
      </c>
      <c r="AJ115" s="6">
        <v>-5.6496477819003244E-2</v>
      </c>
      <c r="AR115" s="6">
        <v>87</v>
      </c>
      <c r="AS115" s="6">
        <v>0.92079885193287592</v>
      </c>
      <c r="AT115" s="6">
        <v>-8.9184701194114813E-2</v>
      </c>
    </row>
    <row r="116" spans="29:46" x14ac:dyDescent="0.3">
      <c r="AC116" s="11"/>
      <c r="AH116" s="6">
        <v>85</v>
      </c>
      <c r="AI116" s="6">
        <v>0.87858084526888625</v>
      </c>
      <c r="AJ116" s="6">
        <v>0.1137854261042307</v>
      </c>
      <c r="AR116" s="6">
        <v>88</v>
      </c>
      <c r="AS116" s="6">
        <v>0.92785015830763373</v>
      </c>
      <c r="AT116" s="6">
        <v>-9.5624900133621127E-2</v>
      </c>
    </row>
    <row r="117" spans="29:46" x14ac:dyDescent="0.3">
      <c r="AC117" s="11"/>
      <c r="AH117" s="6">
        <v>86</v>
      </c>
      <c r="AI117" s="6">
        <v>0.89540297119388368</v>
      </c>
      <c r="AJ117" s="6">
        <v>-2.5708415701684584E-2</v>
      </c>
      <c r="AR117" s="6">
        <v>89</v>
      </c>
      <c r="AS117" s="6">
        <v>0.93105644332516646</v>
      </c>
      <c r="AT117" s="6">
        <v>-0.13748710161262523</v>
      </c>
    </row>
    <row r="118" spans="29:46" x14ac:dyDescent="0.3">
      <c r="AC118" s="11"/>
      <c r="AH118" s="6">
        <v>87</v>
      </c>
      <c r="AI118" s="6">
        <v>0.90645413664312924</v>
      </c>
      <c r="AJ118" s="6">
        <v>-7.4839985904368134E-2</v>
      </c>
      <c r="AR118" s="6">
        <v>90</v>
      </c>
      <c r="AS118" s="6">
        <v>0.93170113897856477</v>
      </c>
      <c r="AT118" s="6">
        <v>2.3235852290491521E-2</v>
      </c>
    </row>
    <row r="119" spans="29:46" x14ac:dyDescent="0.3">
      <c r="AC119" s="11"/>
      <c r="AH119" s="6">
        <v>88</v>
      </c>
      <c r="AI119" s="6">
        <v>0.91273789968070629</v>
      </c>
      <c r="AJ119" s="6">
        <v>-8.0512641506693683E-2</v>
      </c>
      <c r="AR119" s="6">
        <v>91</v>
      </c>
      <c r="AS119" s="6">
        <v>0.93079793471786954</v>
      </c>
      <c r="AT119" s="6">
        <v>2.4855553010906473E-2</v>
      </c>
    </row>
    <row r="120" spans="29:46" x14ac:dyDescent="0.3">
      <c r="AC120" s="11"/>
      <c r="AH120" s="6">
        <v>89</v>
      </c>
      <c r="AI120" s="6">
        <v>0.91554315130018749</v>
      </c>
      <c r="AJ120" s="6">
        <v>-0.12197380958764625</v>
      </c>
      <c r="AR120" s="6">
        <v>92</v>
      </c>
      <c r="AS120" s="6">
        <v>0.92908250541648552</v>
      </c>
      <c r="AT120" s="6">
        <v>0.26726236115213586</v>
      </c>
    </row>
    <row r="121" spans="29:46" x14ac:dyDescent="0.3">
      <c r="AC121" s="11"/>
      <c r="AH121" s="6">
        <v>90</v>
      </c>
      <c r="AI121" s="6">
        <v>0.91603754134258597</v>
      </c>
      <c r="AJ121" s="6">
        <v>3.889944992647032E-2</v>
      </c>
      <c r="AR121" s="6">
        <v>93</v>
      </c>
      <c r="AS121" s="6">
        <v>0.92701095400692746</v>
      </c>
      <c r="AT121" s="6">
        <v>-0.19445528474071483</v>
      </c>
    </row>
    <row r="122" spans="29:46" x14ac:dyDescent="0.3">
      <c r="AC122" s="11"/>
      <c r="AH122" s="6">
        <v>91</v>
      </c>
      <c r="AI122" s="6">
        <v>0.915141480697786</v>
      </c>
      <c r="AJ122" s="6">
        <v>4.0512007030990005E-2</v>
      </c>
      <c r="AR122" s="6">
        <v>94</v>
      </c>
      <c r="AS122" s="6">
        <v>0.92488951702248678</v>
      </c>
      <c r="AT122" s="6">
        <v>-0.51932231099239123</v>
      </c>
    </row>
    <row r="123" spans="29:46" x14ac:dyDescent="0.3">
      <c r="AC123" s="11"/>
      <c r="AH123" s="6">
        <v>92</v>
      </c>
      <c r="AI123" s="6">
        <v>0.91352088485449023</v>
      </c>
      <c r="AJ123" s="6">
        <v>0.28282398171413115</v>
      </c>
      <c r="AR123" s="6">
        <v>95</v>
      </c>
      <c r="AS123" s="6">
        <v>0.92286328767225845</v>
      </c>
      <c r="AT123" s="6">
        <v>-0.12245132670121617</v>
      </c>
    </row>
    <row r="124" spans="29:46" x14ac:dyDescent="0.3">
      <c r="AC124" s="11"/>
      <c r="AH124" s="6">
        <v>93</v>
      </c>
      <c r="AI124" s="6">
        <v>0.91158885063430495</v>
      </c>
      <c r="AJ124" s="6">
        <v>-0.17903318136809232</v>
      </c>
      <c r="AR124" s="6">
        <v>96</v>
      </c>
      <c r="AS124" s="6">
        <v>0.92102558328988759</v>
      </c>
      <c r="AT124" s="6">
        <v>-1.817872545842758E-2</v>
      </c>
    </row>
    <row r="125" spans="29:46" x14ac:dyDescent="0.3">
      <c r="AC125" s="11"/>
      <c r="AH125" s="6">
        <v>94</v>
      </c>
      <c r="AI125" s="6">
        <v>0.90962067916310463</v>
      </c>
      <c r="AJ125" s="6">
        <v>-0.50405347313300908</v>
      </c>
      <c r="AR125" s="6">
        <v>97</v>
      </c>
      <c r="AS125" s="6">
        <v>0.91940433875954464</v>
      </c>
      <c r="AT125" s="6">
        <v>0.14517303467347331</v>
      </c>
    </row>
    <row r="126" spans="29:46" x14ac:dyDescent="0.3">
      <c r="AC126" s="11"/>
      <c r="AH126" s="6">
        <v>95</v>
      </c>
      <c r="AI126" s="6">
        <v>0.90774728117286418</v>
      </c>
      <c r="AJ126" s="6">
        <v>-0.1073353202018219</v>
      </c>
      <c r="AR126" s="6">
        <v>98</v>
      </c>
      <c r="AS126" s="6">
        <v>0.91800276585220164</v>
      </c>
      <c r="AT126" s="6">
        <v>0.26397899853607854</v>
      </c>
    </row>
    <row r="127" spans="29:46" x14ac:dyDescent="0.3">
      <c r="AC127" s="11"/>
      <c r="AH127" s="6">
        <v>96</v>
      </c>
      <c r="AI127" s="6">
        <v>0.90605134663984921</v>
      </c>
      <c r="AJ127" s="6">
        <v>-3.2044888083891943E-3</v>
      </c>
      <c r="AR127" s="6">
        <v>99</v>
      </c>
      <c r="AS127" s="6">
        <v>0.91681694385543</v>
      </c>
      <c r="AT127" s="6">
        <v>8.2417592920040472E-2</v>
      </c>
    </row>
    <row r="128" spans="29:46" x14ac:dyDescent="0.3">
      <c r="AC128" s="11"/>
      <c r="AH128" s="6">
        <v>97</v>
      </c>
      <c r="AI128" s="6">
        <v>0.90455722050292464</v>
      </c>
      <c r="AJ128" s="6">
        <v>0.16002015293009331</v>
      </c>
      <c r="AR128" s="6">
        <v>100</v>
      </c>
      <c r="AS128" s="6">
        <v>0.91580868661824721</v>
      </c>
      <c r="AT128" s="6">
        <v>0.10630388788470857</v>
      </c>
    </row>
    <row r="129" spans="1:46" ht="15" thickBot="1" x14ac:dyDescent="0.35">
      <c r="AC129" s="11"/>
      <c r="AH129" s="6">
        <v>98</v>
      </c>
      <c r="AI129" s="6">
        <v>0.90326682524004909</v>
      </c>
      <c r="AJ129" s="6">
        <v>0.27871493914823109</v>
      </c>
      <c r="AR129" s="7">
        <v>101</v>
      </c>
      <c r="AS129" s="7">
        <v>0.91496681095122501</v>
      </c>
      <c r="AT129" s="7">
        <v>-0.15042166605150575</v>
      </c>
    </row>
    <row r="130" spans="1:46" x14ac:dyDescent="0.3">
      <c r="AC130" s="11"/>
      <c r="AH130" s="6">
        <v>99</v>
      </c>
      <c r="AI130" s="6">
        <v>0.90217530929147161</v>
      </c>
      <c r="AJ130" s="6">
        <v>9.7059227483998867E-2</v>
      </c>
    </row>
    <row r="131" spans="1:46" x14ac:dyDescent="0.3">
      <c r="A131" t="s">
        <v>9</v>
      </c>
      <c r="B131" t="s">
        <v>10</v>
      </c>
      <c r="C131" t="s">
        <v>11</v>
      </c>
      <c r="G131" t="s">
        <v>9</v>
      </c>
      <c r="H131" t="s">
        <v>10</v>
      </c>
      <c r="I131" t="s">
        <v>11</v>
      </c>
      <c r="N131" t="s">
        <v>9</v>
      </c>
      <c r="O131" t="s">
        <v>10</v>
      </c>
      <c r="P131" t="s">
        <v>11</v>
      </c>
      <c r="T131" t="s">
        <v>9</v>
      </c>
      <c r="U131" t="s">
        <v>10</v>
      </c>
      <c r="V131" t="s">
        <v>11</v>
      </c>
      <c r="AC131" s="11"/>
      <c r="AH131" s="6">
        <v>100</v>
      </c>
      <c r="AI131" s="6">
        <v>0.90124832588912795</v>
      </c>
      <c r="AJ131" s="6">
        <v>0.12086424861382783</v>
      </c>
    </row>
    <row r="132" spans="1:46" ht="15" thickBot="1" x14ac:dyDescent="0.35">
      <c r="A132">
        <v>1000000</v>
      </c>
      <c r="B132">
        <v>4.9871999999999996</v>
      </c>
      <c r="C132">
        <v>-7.9801999999999998E-3</v>
      </c>
      <c r="G132">
        <v>1000000</v>
      </c>
      <c r="H132">
        <v>4.9861000000000004</v>
      </c>
      <c r="I132">
        <v>-8.0003000000000001E-3</v>
      </c>
      <c r="N132">
        <v>1000000</v>
      </c>
      <c r="O132">
        <v>4.9875999999999996</v>
      </c>
      <c r="P132">
        <v>-7.9515000000000002E-3</v>
      </c>
      <c r="T132">
        <v>1000000</v>
      </c>
      <c r="U132">
        <v>4.9991000000000003</v>
      </c>
      <c r="V132">
        <v>-7.9585000000000003E-3</v>
      </c>
      <c r="AC132" s="11"/>
      <c r="AH132" s="7">
        <v>101</v>
      </c>
      <c r="AI132" s="7">
        <v>0.9004745338482476</v>
      </c>
      <c r="AJ132" s="7">
        <v>-0.13592938894852835</v>
      </c>
    </row>
    <row r="133" spans="1:46" x14ac:dyDescent="0.3">
      <c r="A133">
        <v>812830.5</v>
      </c>
      <c r="B133">
        <v>4.9871999999999996</v>
      </c>
      <c r="C133">
        <v>-9.8177999999999998E-3</v>
      </c>
      <c r="G133">
        <v>812830.5</v>
      </c>
      <c r="H133">
        <v>4.9861000000000004</v>
      </c>
      <c r="I133">
        <v>-9.8426E-3</v>
      </c>
      <c r="N133">
        <v>812830.5</v>
      </c>
      <c r="O133">
        <v>4.9875999999999996</v>
      </c>
      <c r="P133">
        <v>-9.7824999999999995E-3</v>
      </c>
      <c r="T133">
        <v>812830.5</v>
      </c>
      <c r="U133">
        <v>4.9991000000000003</v>
      </c>
      <c r="V133">
        <v>-9.7911000000000005E-3</v>
      </c>
      <c r="AC133" s="11"/>
    </row>
    <row r="134" spans="1:46" x14ac:dyDescent="0.3">
      <c r="A134">
        <v>660693.4</v>
      </c>
      <c r="B134">
        <v>4.9871999999999996</v>
      </c>
      <c r="C134">
        <v>-1.2078999999999999E-2</v>
      </c>
      <c r="G134">
        <v>660693.4</v>
      </c>
      <c r="H134">
        <v>4.9861000000000004</v>
      </c>
      <c r="I134">
        <v>-1.2109E-2</v>
      </c>
      <c r="N134">
        <v>660693.4</v>
      </c>
      <c r="O134">
        <v>4.9875999999999996</v>
      </c>
      <c r="P134">
        <v>-1.2035000000000001E-2</v>
      </c>
      <c r="T134">
        <v>660693.4</v>
      </c>
      <c r="U134">
        <v>4.9991000000000003</v>
      </c>
      <c r="V134">
        <v>-1.2045999999999999E-2</v>
      </c>
      <c r="AC134" s="11"/>
    </row>
    <row r="135" spans="1:46" x14ac:dyDescent="0.3">
      <c r="A135">
        <v>537031.80000000005</v>
      </c>
      <c r="B135">
        <v>4.9871999999999996</v>
      </c>
      <c r="C135">
        <v>-1.486E-2</v>
      </c>
      <c r="G135">
        <v>537031.80000000005</v>
      </c>
      <c r="H135">
        <v>4.9861000000000004</v>
      </c>
      <c r="I135">
        <v>-1.4897000000000001E-2</v>
      </c>
      <c r="N135">
        <v>537031.80000000005</v>
      </c>
      <c r="O135">
        <v>4.9875999999999996</v>
      </c>
      <c r="P135">
        <v>-1.4806E-2</v>
      </c>
      <c r="T135">
        <v>537031.80000000005</v>
      </c>
      <c r="U135">
        <v>4.9991000000000003</v>
      </c>
      <c r="V135">
        <v>-1.4819000000000001E-2</v>
      </c>
      <c r="AC135" s="11"/>
    </row>
    <row r="136" spans="1:46" x14ac:dyDescent="0.3">
      <c r="A136">
        <v>436515.8</v>
      </c>
      <c r="B136">
        <v>4.9871999999999996</v>
      </c>
      <c r="C136">
        <v>-1.8282E-2</v>
      </c>
      <c r="G136">
        <v>436515.8</v>
      </c>
      <c r="H136">
        <v>4.9861000000000004</v>
      </c>
      <c r="I136">
        <v>-1.8328000000000001E-2</v>
      </c>
      <c r="N136">
        <v>436515.8</v>
      </c>
      <c r="O136">
        <v>4.9875999999999996</v>
      </c>
      <c r="P136">
        <v>-1.8216E-2</v>
      </c>
      <c r="T136">
        <v>436515.8</v>
      </c>
      <c r="U136">
        <v>4.9991000000000003</v>
      </c>
      <c r="V136">
        <v>-1.8232000000000002E-2</v>
      </c>
      <c r="AC136" s="11"/>
    </row>
    <row r="137" spans="1:46" x14ac:dyDescent="0.3">
      <c r="A137">
        <v>354813.4</v>
      </c>
      <c r="B137">
        <v>4.9871999999999996</v>
      </c>
      <c r="C137">
        <v>-2.2491000000000001E-2</v>
      </c>
      <c r="G137">
        <v>354813.4</v>
      </c>
      <c r="H137">
        <v>4.9861000000000004</v>
      </c>
      <c r="I137">
        <v>-2.2547999999999999E-2</v>
      </c>
      <c r="N137">
        <v>354813.4</v>
      </c>
      <c r="O137">
        <v>4.9875999999999996</v>
      </c>
      <c r="P137">
        <v>-2.2409999999999999E-2</v>
      </c>
      <c r="T137">
        <v>354813.4</v>
      </c>
      <c r="U137">
        <v>4.9991000000000003</v>
      </c>
      <c r="V137">
        <v>-2.2429999999999999E-2</v>
      </c>
      <c r="AC137" s="11"/>
    </row>
    <row r="138" spans="1:46" x14ac:dyDescent="0.3">
      <c r="A138">
        <v>288403.20000000001</v>
      </c>
      <c r="B138">
        <v>4.9871999999999996</v>
      </c>
      <c r="C138">
        <v>-2.767E-2</v>
      </c>
      <c r="G138">
        <v>288403.20000000001</v>
      </c>
      <c r="H138">
        <v>4.9861000000000004</v>
      </c>
      <c r="I138">
        <v>-2.7740000000000001E-2</v>
      </c>
      <c r="N138">
        <v>288403.20000000001</v>
      </c>
      <c r="O138">
        <v>4.9875999999999996</v>
      </c>
      <c r="P138">
        <v>-2.7570999999999998E-2</v>
      </c>
      <c r="T138">
        <v>288403.20000000001</v>
      </c>
      <c r="U138">
        <v>4.9991000000000003</v>
      </c>
      <c r="V138">
        <v>-2.7595000000000001E-2</v>
      </c>
      <c r="AC138" s="11"/>
    </row>
    <row r="139" spans="1:46" x14ac:dyDescent="0.3">
      <c r="A139">
        <v>234422.9</v>
      </c>
      <c r="B139">
        <v>4.9871999999999996</v>
      </c>
      <c r="C139">
        <v>-3.4042000000000003E-2</v>
      </c>
      <c r="G139">
        <v>234422.9</v>
      </c>
      <c r="H139">
        <v>4.9861000000000004</v>
      </c>
      <c r="I139">
        <v>-3.4127999999999999E-2</v>
      </c>
      <c r="N139">
        <v>234422.9</v>
      </c>
      <c r="O139">
        <v>4.9875999999999996</v>
      </c>
      <c r="P139">
        <v>-3.3918999999999998E-2</v>
      </c>
      <c r="T139">
        <v>234422.9</v>
      </c>
      <c r="U139">
        <v>4.9991000000000003</v>
      </c>
      <c r="V139">
        <v>-3.3949E-2</v>
      </c>
      <c r="AC139" s="11"/>
    </row>
    <row r="140" spans="1:46" x14ac:dyDescent="0.3">
      <c r="A140">
        <v>190546.1</v>
      </c>
      <c r="B140">
        <v>4.9871999999999996</v>
      </c>
      <c r="C140">
        <v>-4.1881000000000002E-2</v>
      </c>
      <c r="G140">
        <v>190546.1</v>
      </c>
      <c r="H140">
        <v>4.9861000000000004</v>
      </c>
      <c r="I140">
        <v>-4.1986000000000002E-2</v>
      </c>
      <c r="N140">
        <v>190546.1</v>
      </c>
      <c r="O140">
        <v>4.9875999999999996</v>
      </c>
      <c r="P140">
        <v>-4.1730000000000003E-2</v>
      </c>
      <c r="T140">
        <v>190546.1</v>
      </c>
      <c r="U140">
        <v>4.9991000000000003</v>
      </c>
      <c r="V140">
        <v>-4.1766999999999999E-2</v>
      </c>
      <c r="AC140" s="11"/>
    </row>
    <row r="141" spans="1:46" x14ac:dyDescent="0.3">
      <c r="A141">
        <v>154881.70000000001</v>
      </c>
      <c r="B141">
        <v>4.9871999999999996</v>
      </c>
      <c r="C141">
        <v>-5.1525000000000001E-2</v>
      </c>
      <c r="G141">
        <v>154881.70000000001</v>
      </c>
      <c r="H141">
        <v>4.9862000000000002</v>
      </c>
      <c r="I141">
        <v>-5.1653999999999999E-2</v>
      </c>
      <c r="N141">
        <v>154881.70000000001</v>
      </c>
      <c r="O141">
        <v>4.9875999999999996</v>
      </c>
      <c r="P141">
        <v>-5.1339000000000003E-2</v>
      </c>
      <c r="T141">
        <v>154881.70000000001</v>
      </c>
      <c r="U141">
        <v>4.9991000000000003</v>
      </c>
      <c r="V141">
        <v>-5.1385E-2</v>
      </c>
      <c r="AC141" s="11"/>
    </row>
    <row r="142" spans="1:46" x14ac:dyDescent="0.3">
      <c r="A142">
        <v>125892.5</v>
      </c>
      <c r="B142">
        <v>4.9871999999999996</v>
      </c>
      <c r="C142">
        <v>-6.3389000000000001E-2</v>
      </c>
      <c r="G142">
        <v>125892.5</v>
      </c>
      <c r="H142">
        <v>4.9862000000000002</v>
      </c>
      <c r="I142">
        <v>-6.3548999999999994E-2</v>
      </c>
      <c r="N142">
        <v>125892.5</v>
      </c>
      <c r="O142">
        <v>4.9877000000000002</v>
      </c>
      <c r="P142">
        <v>-6.3160999999999995E-2</v>
      </c>
      <c r="T142">
        <v>125892.5</v>
      </c>
      <c r="U142">
        <v>4.9991000000000003</v>
      </c>
      <c r="V142">
        <v>-6.3216999999999995E-2</v>
      </c>
      <c r="AC142" s="11"/>
    </row>
    <row r="143" spans="1:46" x14ac:dyDescent="0.3">
      <c r="A143">
        <v>102329.3</v>
      </c>
      <c r="B143">
        <v>4.9873000000000003</v>
      </c>
      <c r="C143">
        <v>-7.7986E-2</v>
      </c>
      <c r="G143">
        <v>102329.3</v>
      </c>
      <c r="H143">
        <v>4.9862000000000002</v>
      </c>
      <c r="I143">
        <v>-7.8182000000000001E-2</v>
      </c>
      <c r="N143">
        <v>102329.3</v>
      </c>
      <c r="O143">
        <v>4.9877000000000002</v>
      </c>
      <c r="P143">
        <v>-7.7704999999999996E-2</v>
      </c>
      <c r="T143">
        <v>102329.3</v>
      </c>
      <c r="U143">
        <v>4.9992000000000001</v>
      </c>
      <c r="V143">
        <v>-7.7773999999999996E-2</v>
      </c>
      <c r="AC143" s="11"/>
    </row>
    <row r="144" spans="1:46" x14ac:dyDescent="0.3">
      <c r="A144">
        <v>83176.38</v>
      </c>
      <c r="B144">
        <v>4.9873000000000003</v>
      </c>
      <c r="C144">
        <v>-9.5943000000000001E-2</v>
      </c>
      <c r="G144">
        <v>83176.38</v>
      </c>
      <c r="H144">
        <v>4.9863</v>
      </c>
      <c r="I144">
        <v>-9.6185000000000007E-2</v>
      </c>
      <c r="N144">
        <v>83176.38</v>
      </c>
      <c r="O144">
        <v>4.9878</v>
      </c>
      <c r="P144">
        <v>-9.5597000000000001E-2</v>
      </c>
      <c r="T144">
        <v>83176.38</v>
      </c>
      <c r="U144">
        <v>4.9992000000000001</v>
      </c>
      <c r="V144">
        <v>-9.5682000000000003E-2</v>
      </c>
      <c r="AC144" s="11"/>
    </row>
    <row r="145" spans="1:29" x14ac:dyDescent="0.3">
      <c r="A145">
        <v>67608.3</v>
      </c>
      <c r="B145">
        <v>4.9874000000000001</v>
      </c>
      <c r="C145">
        <v>-0.11804000000000001</v>
      </c>
      <c r="G145">
        <v>67608.3</v>
      </c>
      <c r="H145">
        <v>4.9863999999999997</v>
      </c>
      <c r="I145">
        <v>-0.11833</v>
      </c>
      <c r="N145">
        <v>67608.3</v>
      </c>
      <c r="O145">
        <v>4.9878</v>
      </c>
      <c r="P145">
        <v>-0.11761000000000001</v>
      </c>
      <c r="T145">
        <v>67608.3</v>
      </c>
      <c r="U145">
        <v>4.9992999999999999</v>
      </c>
      <c r="V145">
        <v>-0.11771</v>
      </c>
      <c r="AC145" s="11"/>
    </row>
    <row r="146" spans="1:29" x14ac:dyDescent="0.3">
      <c r="A146">
        <v>54954.09</v>
      </c>
      <c r="B146">
        <v>4.9875999999999996</v>
      </c>
      <c r="C146">
        <v>-0.14521000000000001</v>
      </c>
      <c r="G146">
        <v>54954.09</v>
      </c>
      <c r="H146">
        <v>4.9865000000000004</v>
      </c>
      <c r="I146">
        <v>-0.14557999999999999</v>
      </c>
      <c r="N146">
        <v>54954.09</v>
      </c>
      <c r="O146">
        <v>4.9880000000000004</v>
      </c>
      <c r="P146">
        <v>-0.14469000000000001</v>
      </c>
      <c r="T146">
        <v>54954.09</v>
      </c>
      <c r="U146">
        <v>4.9995000000000003</v>
      </c>
      <c r="V146">
        <v>-0.14482</v>
      </c>
      <c r="AC146" s="11"/>
    </row>
    <row r="147" spans="1:29" x14ac:dyDescent="0.3">
      <c r="A147">
        <v>44668.36</v>
      </c>
      <c r="B147">
        <v>4.9878</v>
      </c>
      <c r="C147">
        <v>-0.17865</v>
      </c>
      <c r="G147">
        <v>44668.36</v>
      </c>
      <c r="H147">
        <v>4.9866999999999999</v>
      </c>
      <c r="I147">
        <v>-0.17910000000000001</v>
      </c>
      <c r="N147">
        <v>44668.36</v>
      </c>
      <c r="O147">
        <v>4.9882</v>
      </c>
      <c r="P147">
        <v>-0.17801</v>
      </c>
      <c r="T147">
        <v>44668.36</v>
      </c>
      <c r="U147">
        <v>4.9996999999999998</v>
      </c>
      <c r="V147">
        <v>-0.17817</v>
      </c>
      <c r="AC147" s="11"/>
    </row>
    <row r="148" spans="1:29" x14ac:dyDescent="0.3">
      <c r="A148">
        <v>36307.81</v>
      </c>
      <c r="B148">
        <v>4.9881000000000002</v>
      </c>
      <c r="C148">
        <v>-0.21979000000000001</v>
      </c>
      <c r="G148">
        <v>36307.81</v>
      </c>
      <c r="H148">
        <v>4.9870999999999999</v>
      </c>
      <c r="I148">
        <v>-0.22034000000000001</v>
      </c>
      <c r="N148">
        <v>36307.81</v>
      </c>
      <c r="O148">
        <v>4.9885000000000002</v>
      </c>
      <c r="P148">
        <v>-0.219</v>
      </c>
      <c r="T148">
        <v>36307.81</v>
      </c>
      <c r="U148">
        <v>5</v>
      </c>
      <c r="V148">
        <v>-0.21919</v>
      </c>
      <c r="AC148" s="11"/>
    </row>
    <row r="149" spans="1:29" x14ac:dyDescent="0.3">
      <c r="A149">
        <v>29512.09</v>
      </c>
      <c r="B149">
        <v>4.9885999999999999</v>
      </c>
      <c r="C149">
        <v>-0.27039999999999997</v>
      </c>
      <c r="G149">
        <v>29512.09</v>
      </c>
      <c r="H149">
        <v>4.9875999999999996</v>
      </c>
      <c r="I149">
        <v>-0.27107999999999999</v>
      </c>
      <c r="N149">
        <v>29512.09</v>
      </c>
      <c r="O149">
        <v>4.9889999999999999</v>
      </c>
      <c r="P149">
        <v>-0.26941999999999999</v>
      </c>
      <c r="T149">
        <v>29512.09</v>
      </c>
      <c r="U149">
        <v>5.0004999999999997</v>
      </c>
      <c r="V149">
        <v>-0.26966000000000001</v>
      </c>
      <c r="AC149" s="11"/>
    </row>
    <row r="150" spans="1:29" x14ac:dyDescent="0.3">
      <c r="A150">
        <v>23988.33</v>
      </c>
      <c r="B150">
        <v>4.9893000000000001</v>
      </c>
      <c r="C150">
        <v>-0.33266000000000001</v>
      </c>
      <c r="G150">
        <v>23988.33</v>
      </c>
      <c r="H150">
        <v>4.9882999999999997</v>
      </c>
      <c r="I150">
        <v>-0.33349000000000001</v>
      </c>
      <c r="N150">
        <v>23988.33</v>
      </c>
      <c r="O150">
        <v>4.9897</v>
      </c>
      <c r="P150">
        <v>-0.33145999999999998</v>
      </c>
      <c r="T150">
        <v>23988.33</v>
      </c>
      <c r="U150">
        <v>5.0011999999999999</v>
      </c>
      <c r="V150">
        <v>-0.33174999999999999</v>
      </c>
      <c r="AC150" s="11"/>
    </row>
    <row r="151" spans="1:29" x14ac:dyDescent="0.3">
      <c r="A151">
        <v>19498.45</v>
      </c>
      <c r="B151">
        <v>4.9904999999999999</v>
      </c>
      <c r="C151">
        <v>-0.40925</v>
      </c>
      <c r="G151">
        <v>19498.45</v>
      </c>
      <c r="H151">
        <v>4.9893999999999998</v>
      </c>
      <c r="I151">
        <v>-0.41027999999999998</v>
      </c>
      <c r="N151">
        <v>19498.45</v>
      </c>
      <c r="O151">
        <v>4.9908999999999999</v>
      </c>
      <c r="P151">
        <v>-0.40777000000000002</v>
      </c>
      <c r="T151">
        <v>19498.45</v>
      </c>
      <c r="U151">
        <v>5.0023999999999997</v>
      </c>
      <c r="V151">
        <v>-0.40814</v>
      </c>
      <c r="AC151" s="11"/>
    </row>
    <row r="152" spans="1:29" x14ac:dyDescent="0.3">
      <c r="A152">
        <v>15848.93</v>
      </c>
      <c r="B152">
        <v>4.9922000000000004</v>
      </c>
      <c r="C152">
        <v>-0.50346999999999997</v>
      </c>
      <c r="G152">
        <v>15848.93</v>
      </c>
      <c r="H152">
        <v>4.9912000000000001</v>
      </c>
      <c r="I152">
        <v>-0.50473999999999997</v>
      </c>
      <c r="N152">
        <v>15848.93</v>
      </c>
      <c r="O152">
        <v>4.9924999999999997</v>
      </c>
      <c r="P152">
        <v>-0.50165999999999999</v>
      </c>
      <c r="T152">
        <v>15848.93</v>
      </c>
      <c r="U152">
        <v>5.0041000000000002</v>
      </c>
      <c r="V152">
        <v>-0.50209999999999999</v>
      </c>
      <c r="AC152" s="11"/>
    </row>
    <row r="153" spans="1:29" x14ac:dyDescent="0.3">
      <c r="A153">
        <v>12882.5</v>
      </c>
      <c r="B153">
        <v>4.9947999999999997</v>
      </c>
      <c r="C153">
        <v>-0.61936999999999998</v>
      </c>
      <c r="G153">
        <v>12882.5</v>
      </c>
      <c r="H153">
        <v>4.9938000000000002</v>
      </c>
      <c r="I153">
        <v>-0.62092999999999998</v>
      </c>
      <c r="N153">
        <v>12882.5</v>
      </c>
      <c r="O153">
        <v>4.9950999999999999</v>
      </c>
      <c r="P153">
        <v>-0.61714000000000002</v>
      </c>
      <c r="T153">
        <v>12882.5</v>
      </c>
      <c r="U153">
        <v>5.0065999999999997</v>
      </c>
      <c r="V153">
        <v>-0.61768999999999996</v>
      </c>
      <c r="AC153" s="11"/>
    </row>
    <row r="154" spans="1:29" x14ac:dyDescent="0.3">
      <c r="A154">
        <v>10471.290000000001</v>
      </c>
      <c r="B154">
        <v>4.9987000000000004</v>
      </c>
      <c r="C154">
        <v>-0.76193</v>
      </c>
      <c r="G154">
        <v>10471.290000000001</v>
      </c>
      <c r="H154">
        <v>4.9977</v>
      </c>
      <c r="I154">
        <v>-0.76385000000000003</v>
      </c>
      <c r="N154">
        <v>10471.290000000001</v>
      </c>
      <c r="O154">
        <v>4.9989999999999997</v>
      </c>
      <c r="P154">
        <v>-0.75919000000000003</v>
      </c>
      <c r="T154">
        <v>10471.290000000001</v>
      </c>
      <c r="U154">
        <v>5.0105000000000004</v>
      </c>
      <c r="V154">
        <v>-0.75985999999999998</v>
      </c>
      <c r="AC154" s="11"/>
    </row>
    <row r="155" spans="1:29" x14ac:dyDescent="0.3">
      <c r="A155">
        <v>8511.3799999999992</v>
      </c>
      <c r="B155">
        <v>5.0045999999999999</v>
      </c>
      <c r="C155">
        <v>-0.93727000000000005</v>
      </c>
      <c r="G155">
        <v>8511.3799999999992</v>
      </c>
      <c r="H155">
        <v>5.0035999999999996</v>
      </c>
      <c r="I155">
        <v>-0.93962999999999997</v>
      </c>
      <c r="N155">
        <v>8511.3799999999992</v>
      </c>
      <c r="O155">
        <v>5.0048000000000004</v>
      </c>
      <c r="P155">
        <v>-0.93389999999999995</v>
      </c>
      <c r="T155">
        <v>8511.3799999999992</v>
      </c>
      <c r="U155">
        <v>5.0164</v>
      </c>
      <c r="V155">
        <v>-0.93472</v>
      </c>
      <c r="AC155" s="11"/>
    </row>
    <row r="156" spans="1:29" x14ac:dyDescent="0.3">
      <c r="A156">
        <v>6918.31</v>
      </c>
      <c r="B156">
        <v>5.0134999999999996</v>
      </c>
      <c r="C156">
        <v>-1.1529</v>
      </c>
      <c r="G156">
        <v>6918.31</v>
      </c>
      <c r="H156">
        <v>5.0125999999999999</v>
      </c>
      <c r="I156">
        <v>-1.1557999999999999</v>
      </c>
      <c r="N156">
        <v>6918.31</v>
      </c>
      <c r="O156">
        <v>5.0137</v>
      </c>
      <c r="P156">
        <v>-1.1487000000000001</v>
      </c>
      <c r="T156">
        <v>6918.31</v>
      </c>
      <c r="U156">
        <v>5.0251999999999999</v>
      </c>
      <c r="V156">
        <v>-1.1497999999999999</v>
      </c>
      <c r="AC156" s="11"/>
    </row>
    <row r="157" spans="1:29" x14ac:dyDescent="0.3">
      <c r="A157">
        <v>5623.4129999999996</v>
      </c>
      <c r="B157">
        <v>5.0270999999999999</v>
      </c>
      <c r="C157">
        <v>-1.4179999999999999</v>
      </c>
      <c r="G157">
        <v>5623.4129999999996</v>
      </c>
      <c r="H157">
        <v>5.0262000000000002</v>
      </c>
      <c r="I157">
        <v>-1.4215</v>
      </c>
      <c r="N157">
        <v>5623.4129999999996</v>
      </c>
      <c r="O157">
        <v>5.0270000000000001</v>
      </c>
      <c r="P157">
        <v>-1.4129</v>
      </c>
      <c r="T157">
        <v>5623.4129999999996</v>
      </c>
      <c r="U157">
        <v>5.0387000000000004</v>
      </c>
      <c r="V157">
        <v>-1.4140999999999999</v>
      </c>
      <c r="AC157" s="11"/>
    </row>
    <row r="158" spans="1:29" x14ac:dyDescent="0.3">
      <c r="A158">
        <v>4570.8819999999996</v>
      </c>
      <c r="B158">
        <v>5.0476000000000001</v>
      </c>
      <c r="C158">
        <v>-1.7438</v>
      </c>
      <c r="G158">
        <v>4570.8819999999996</v>
      </c>
      <c r="H158">
        <v>5.0468000000000002</v>
      </c>
      <c r="I158">
        <v>-1.7482</v>
      </c>
      <c r="N158">
        <v>4570.8819999999996</v>
      </c>
      <c r="O158">
        <v>5.0472999999999999</v>
      </c>
      <c r="P158">
        <v>-1.7375</v>
      </c>
      <c r="T158">
        <v>4570.8819999999996</v>
      </c>
      <c r="U158">
        <v>5.0590000000000002</v>
      </c>
      <c r="V158">
        <v>-1.7391000000000001</v>
      </c>
      <c r="AC158" s="11"/>
    </row>
    <row r="159" spans="1:29" x14ac:dyDescent="0.3">
      <c r="A159">
        <v>3715.3519999999999</v>
      </c>
      <c r="B159">
        <v>5.0785999999999998</v>
      </c>
      <c r="C159">
        <v>-2.1440000000000001</v>
      </c>
      <c r="G159">
        <v>3715.3519999999999</v>
      </c>
      <c r="H159">
        <v>5.0778999999999996</v>
      </c>
      <c r="I159">
        <v>-2.1494</v>
      </c>
      <c r="N159">
        <v>3715.3519999999999</v>
      </c>
      <c r="O159">
        <v>5.0778999999999996</v>
      </c>
      <c r="P159">
        <v>-2.1362999999999999</v>
      </c>
      <c r="T159">
        <v>3715.3519999999999</v>
      </c>
      <c r="U159">
        <v>5.0896999999999997</v>
      </c>
      <c r="V159">
        <v>-2.1381999999999999</v>
      </c>
      <c r="AC159" s="11"/>
    </row>
    <row r="160" spans="1:29" x14ac:dyDescent="0.3">
      <c r="A160">
        <v>3019.9520000000002</v>
      </c>
      <c r="B160">
        <v>5.1254</v>
      </c>
      <c r="C160">
        <v>-2.6352000000000002</v>
      </c>
      <c r="G160">
        <v>3019.9520000000002</v>
      </c>
      <c r="H160">
        <v>5.1249000000000002</v>
      </c>
      <c r="I160">
        <v>-2.6419000000000001</v>
      </c>
      <c r="N160">
        <v>3019.9520000000002</v>
      </c>
      <c r="O160">
        <v>5.1242000000000001</v>
      </c>
      <c r="P160">
        <v>-2.6259000000000001</v>
      </c>
      <c r="T160">
        <v>3019.9520000000002</v>
      </c>
      <c r="U160">
        <v>5.1361999999999997</v>
      </c>
      <c r="V160">
        <v>-2.6282000000000001</v>
      </c>
      <c r="AC160" s="11"/>
    </row>
    <row r="161" spans="1:29" x14ac:dyDescent="0.3">
      <c r="A161">
        <v>2454.7089999999998</v>
      </c>
      <c r="B161">
        <v>5.1961000000000004</v>
      </c>
      <c r="C161">
        <v>-3.2374999999999998</v>
      </c>
      <c r="G161">
        <v>2454.7089999999998</v>
      </c>
      <c r="H161">
        <v>5.1959</v>
      </c>
      <c r="I161">
        <v>-3.2456</v>
      </c>
      <c r="N161">
        <v>2454.7089999999998</v>
      </c>
      <c r="O161">
        <v>5.194</v>
      </c>
      <c r="P161">
        <v>-3.226</v>
      </c>
      <c r="T161">
        <v>2454.7089999999998</v>
      </c>
      <c r="U161">
        <v>5.2062999999999997</v>
      </c>
      <c r="V161">
        <v>-3.2288000000000001</v>
      </c>
      <c r="AC161" s="11"/>
    </row>
    <row r="162" spans="1:29" x14ac:dyDescent="0.3">
      <c r="A162">
        <v>1995.2619999999999</v>
      </c>
      <c r="B162">
        <v>5.3026999999999997</v>
      </c>
      <c r="C162">
        <v>-3.9744999999999999</v>
      </c>
      <c r="G162">
        <v>1995.2619999999999</v>
      </c>
      <c r="H162">
        <v>5.3029000000000002</v>
      </c>
      <c r="I162">
        <v>-3.9843999999999999</v>
      </c>
      <c r="N162">
        <v>1995.2619999999999</v>
      </c>
      <c r="O162">
        <v>5.2994000000000003</v>
      </c>
      <c r="P162">
        <v>-3.9605999999999999</v>
      </c>
      <c r="T162">
        <v>1995.2619999999999</v>
      </c>
      <c r="U162">
        <v>5.3120000000000003</v>
      </c>
      <c r="V162">
        <v>-3.964</v>
      </c>
      <c r="AC162" s="11"/>
    </row>
    <row r="163" spans="1:29" x14ac:dyDescent="0.3">
      <c r="A163">
        <v>1621.81</v>
      </c>
      <c r="B163">
        <v>5.4631999999999996</v>
      </c>
      <c r="C163">
        <v>-4.8739999999999997</v>
      </c>
      <c r="G163">
        <v>1621.81</v>
      </c>
      <c r="H163">
        <v>5.4640000000000004</v>
      </c>
      <c r="I163">
        <v>-4.8860999999999999</v>
      </c>
      <c r="N163">
        <v>1621.81</v>
      </c>
      <c r="O163">
        <v>5.4580000000000002</v>
      </c>
      <c r="P163">
        <v>-4.8571999999999997</v>
      </c>
      <c r="T163">
        <v>1621.81</v>
      </c>
      <c r="U163">
        <v>5.4713000000000003</v>
      </c>
      <c r="V163">
        <v>-4.8612000000000002</v>
      </c>
      <c r="AC163" s="11"/>
    </row>
    <row r="164" spans="1:29" x14ac:dyDescent="0.3">
      <c r="A164">
        <v>1318.2570000000001</v>
      </c>
      <c r="B164">
        <v>5.7041000000000004</v>
      </c>
      <c r="C164">
        <v>-5.9672999999999998</v>
      </c>
      <c r="G164">
        <v>1318.2570000000001</v>
      </c>
      <c r="H164">
        <v>5.7060000000000004</v>
      </c>
      <c r="I164">
        <v>-5.9821</v>
      </c>
      <c r="N164">
        <v>1318.2570000000001</v>
      </c>
      <c r="O164">
        <v>5.6962000000000002</v>
      </c>
      <c r="P164">
        <v>-5.9471999999999996</v>
      </c>
      <c r="T164">
        <v>1318.2570000000001</v>
      </c>
      <c r="U164">
        <v>5.7103999999999999</v>
      </c>
      <c r="V164">
        <v>-5.952</v>
      </c>
      <c r="AC164" s="11"/>
    </row>
    <row r="165" spans="1:29" x14ac:dyDescent="0.3">
      <c r="A165">
        <v>1071.519</v>
      </c>
      <c r="B165">
        <v>6.0644999999999998</v>
      </c>
      <c r="C165">
        <v>-7.2880000000000003</v>
      </c>
      <c r="G165">
        <v>1071.519</v>
      </c>
      <c r="H165">
        <v>6.0677000000000003</v>
      </c>
      <c r="I165">
        <v>-7.3059000000000003</v>
      </c>
      <c r="N165">
        <v>1071.519</v>
      </c>
      <c r="O165">
        <v>6.0525000000000002</v>
      </c>
      <c r="P165">
        <v>-7.2644000000000002</v>
      </c>
      <c r="T165">
        <v>1071.519</v>
      </c>
      <c r="U165">
        <v>6.0678999999999998</v>
      </c>
      <c r="V165">
        <v>-7.2698999999999998</v>
      </c>
      <c r="AC165" s="11"/>
    </row>
    <row r="166" spans="1:29" x14ac:dyDescent="0.3">
      <c r="A166">
        <v>870.96360000000004</v>
      </c>
      <c r="B166">
        <v>6.5998999999999999</v>
      </c>
      <c r="C166">
        <v>-8.8686000000000007</v>
      </c>
      <c r="G166">
        <v>870.96360000000004</v>
      </c>
      <c r="H166">
        <v>6.6052999999999997</v>
      </c>
      <c r="I166">
        <v>-8.8902000000000001</v>
      </c>
      <c r="N166">
        <v>870.96360000000004</v>
      </c>
      <c r="O166">
        <v>6.5820999999999996</v>
      </c>
      <c r="P166">
        <v>-8.8414999999999999</v>
      </c>
      <c r="T166">
        <v>870.96360000000004</v>
      </c>
      <c r="U166">
        <v>6.5994000000000002</v>
      </c>
      <c r="V166">
        <v>-8.8476999999999997</v>
      </c>
      <c r="AC166" s="11"/>
    </row>
    <row r="167" spans="1:29" x14ac:dyDescent="0.3">
      <c r="A167">
        <v>707.94579999999996</v>
      </c>
      <c r="B167">
        <v>7.3884999999999996</v>
      </c>
      <c r="C167">
        <v>-10.734</v>
      </c>
      <c r="G167">
        <v>707.94579999999996</v>
      </c>
      <c r="H167">
        <v>7.3970000000000002</v>
      </c>
      <c r="I167">
        <v>-10.76</v>
      </c>
      <c r="N167">
        <v>707.94579999999996</v>
      </c>
      <c r="O167">
        <v>7.3624000000000001</v>
      </c>
      <c r="P167">
        <v>-10.704000000000001</v>
      </c>
      <c r="T167">
        <v>707.94579999999996</v>
      </c>
      <c r="U167">
        <v>7.3823999999999996</v>
      </c>
      <c r="V167">
        <v>-10.711</v>
      </c>
      <c r="AC167" s="11"/>
    </row>
    <row r="168" spans="1:29" x14ac:dyDescent="0.3">
      <c r="A168">
        <v>575.43989999999997</v>
      </c>
      <c r="B168">
        <v>8.5345999999999993</v>
      </c>
      <c r="C168">
        <v>-12.888999999999999</v>
      </c>
      <c r="G168">
        <v>575.43989999999997</v>
      </c>
      <c r="H168">
        <v>8.5473999999999997</v>
      </c>
      <c r="I168">
        <v>-12.92</v>
      </c>
      <c r="N168">
        <v>575.43989999999997</v>
      </c>
      <c r="O168">
        <v>8.4971999999999994</v>
      </c>
      <c r="P168">
        <v>-12.858000000000001</v>
      </c>
      <c r="T168">
        <v>575.43989999999997</v>
      </c>
      <c r="U168">
        <v>8.5206999999999997</v>
      </c>
      <c r="V168">
        <v>-12.865</v>
      </c>
      <c r="AC168" s="11"/>
    </row>
    <row r="169" spans="1:29" x14ac:dyDescent="0.3">
      <c r="A169">
        <v>467.73509999999999</v>
      </c>
      <c r="B169">
        <v>10.167999999999999</v>
      </c>
      <c r="C169">
        <v>-15.303000000000001</v>
      </c>
      <c r="G169">
        <v>467.73509999999999</v>
      </c>
      <c r="H169">
        <v>10.186999999999999</v>
      </c>
      <c r="I169">
        <v>-15.337999999999999</v>
      </c>
      <c r="N169">
        <v>467.73509999999999</v>
      </c>
      <c r="O169">
        <v>10.116</v>
      </c>
      <c r="P169">
        <v>-15.275</v>
      </c>
      <c r="T169">
        <v>467.73509999999999</v>
      </c>
      <c r="U169">
        <v>10.145</v>
      </c>
      <c r="V169">
        <v>-15.279</v>
      </c>
      <c r="AC169" s="11"/>
    </row>
    <row r="170" spans="1:29" x14ac:dyDescent="0.3">
      <c r="A170">
        <v>380.18939999999998</v>
      </c>
      <c r="B170">
        <v>12.433999999999999</v>
      </c>
      <c r="C170">
        <v>-17.881</v>
      </c>
      <c r="G170">
        <v>380.18939999999998</v>
      </c>
      <c r="H170">
        <v>12.461</v>
      </c>
      <c r="I170">
        <v>-17.919</v>
      </c>
      <c r="N170">
        <v>380.18939999999998</v>
      </c>
      <c r="O170">
        <v>12.365</v>
      </c>
      <c r="P170">
        <v>-17.861000000000001</v>
      </c>
      <c r="T170">
        <v>380.18939999999998</v>
      </c>
      <c r="U170">
        <v>12.398999999999999</v>
      </c>
      <c r="V170">
        <v>-17.861999999999998</v>
      </c>
      <c r="AC170" s="11"/>
    </row>
    <row r="171" spans="1:29" x14ac:dyDescent="0.3">
      <c r="A171">
        <v>309.02949999999998</v>
      </c>
      <c r="B171">
        <v>15.46</v>
      </c>
      <c r="C171">
        <v>-20.443999999999999</v>
      </c>
      <c r="G171">
        <v>309.02949999999998</v>
      </c>
      <c r="H171">
        <v>15.497</v>
      </c>
      <c r="I171">
        <v>-20.484000000000002</v>
      </c>
      <c r="N171">
        <v>309.02949999999998</v>
      </c>
      <c r="O171">
        <v>15.374000000000001</v>
      </c>
      <c r="P171">
        <v>-20.442</v>
      </c>
      <c r="T171">
        <v>309.02949999999998</v>
      </c>
      <c r="U171">
        <v>15.413</v>
      </c>
      <c r="V171">
        <v>-20.436</v>
      </c>
      <c r="AC171" s="11"/>
    </row>
    <row r="172" spans="1:29" x14ac:dyDescent="0.3">
      <c r="A172">
        <v>251.18860000000001</v>
      </c>
      <c r="B172">
        <v>19.303000000000001</v>
      </c>
      <c r="C172">
        <v>-22.722999999999999</v>
      </c>
      <c r="G172">
        <v>251.18860000000001</v>
      </c>
      <c r="H172">
        <v>19.352</v>
      </c>
      <c r="I172">
        <v>-22.762</v>
      </c>
      <c r="N172">
        <v>251.18860000000001</v>
      </c>
      <c r="O172">
        <v>19.204000000000001</v>
      </c>
      <c r="P172">
        <v>-22.75</v>
      </c>
      <c r="T172">
        <v>251.18860000000001</v>
      </c>
      <c r="U172">
        <v>19.248000000000001</v>
      </c>
      <c r="V172">
        <v>-22.733000000000001</v>
      </c>
      <c r="AC172" s="11"/>
    </row>
    <row r="173" spans="1:29" x14ac:dyDescent="0.3">
      <c r="A173">
        <v>204.1738</v>
      </c>
      <c r="B173">
        <v>23.885000000000002</v>
      </c>
      <c r="C173">
        <v>-24.393000000000001</v>
      </c>
      <c r="G173">
        <v>204.1738</v>
      </c>
      <c r="H173">
        <v>23.946999999999999</v>
      </c>
      <c r="I173">
        <v>-24.428000000000001</v>
      </c>
      <c r="N173">
        <v>204.1738</v>
      </c>
      <c r="O173">
        <v>23.785</v>
      </c>
      <c r="P173">
        <v>-24.457999999999998</v>
      </c>
      <c r="T173">
        <v>204.1738</v>
      </c>
      <c r="U173">
        <v>23.83</v>
      </c>
      <c r="V173">
        <v>-24.427</v>
      </c>
      <c r="AC173" s="11"/>
    </row>
    <row r="174" spans="1:29" x14ac:dyDescent="0.3">
      <c r="A174">
        <v>165.95869999999999</v>
      </c>
      <c r="B174">
        <v>28.952999999999999</v>
      </c>
      <c r="C174">
        <v>-25.161999999999999</v>
      </c>
      <c r="G174">
        <v>165.95869999999999</v>
      </c>
      <c r="H174">
        <v>29.027000000000001</v>
      </c>
      <c r="I174">
        <v>-25.189</v>
      </c>
      <c r="N174">
        <v>165.95869999999999</v>
      </c>
      <c r="O174">
        <v>28.869</v>
      </c>
      <c r="P174">
        <v>-25.271000000000001</v>
      </c>
      <c r="T174">
        <v>165.95869999999999</v>
      </c>
      <c r="U174">
        <v>28.91</v>
      </c>
      <c r="V174">
        <v>-25.222999999999999</v>
      </c>
      <c r="AC174" s="11"/>
    </row>
    <row r="175" spans="1:29" x14ac:dyDescent="0.3">
      <c r="A175">
        <v>134.8963</v>
      </c>
      <c r="B175">
        <v>34.113999999999997</v>
      </c>
      <c r="C175">
        <v>-24.884</v>
      </c>
      <c r="G175">
        <v>134.8963</v>
      </c>
      <c r="H175">
        <v>34.198999999999998</v>
      </c>
      <c r="I175">
        <v>-24.898</v>
      </c>
      <c r="N175">
        <v>134.8963</v>
      </c>
      <c r="O175">
        <v>34.064999999999998</v>
      </c>
      <c r="P175">
        <v>-25.03</v>
      </c>
      <c r="T175">
        <v>134.8963</v>
      </c>
      <c r="U175">
        <v>34.095999999999997</v>
      </c>
      <c r="V175">
        <v>-24.966000000000001</v>
      </c>
      <c r="AC175" s="11"/>
    </row>
    <row r="176" spans="1:29" x14ac:dyDescent="0.3">
      <c r="A176">
        <v>109.6478</v>
      </c>
      <c r="B176">
        <v>38.947000000000003</v>
      </c>
      <c r="C176">
        <v>-23.620999999999999</v>
      </c>
      <c r="G176">
        <v>109.6478</v>
      </c>
      <c r="H176">
        <v>39.037999999999997</v>
      </c>
      <c r="I176">
        <v>-23.619</v>
      </c>
      <c r="N176">
        <v>109.6478</v>
      </c>
      <c r="O176">
        <v>38.947000000000003</v>
      </c>
      <c r="P176">
        <v>-23.79</v>
      </c>
      <c r="T176">
        <v>109.6478</v>
      </c>
      <c r="U176">
        <v>38.963000000000001</v>
      </c>
      <c r="V176">
        <v>-23.713000000000001</v>
      </c>
      <c r="AC176" s="11"/>
    </row>
    <row r="177" spans="1:29" x14ac:dyDescent="0.3">
      <c r="A177">
        <v>89.12509</v>
      </c>
      <c r="B177">
        <v>43.13</v>
      </c>
      <c r="C177">
        <v>-21.617000000000001</v>
      </c>
      <c r="G177">
        <v>89.12509</v>
      </c>
      <c r="H177">
        <v>43.223999999999997</v>
      </c>
      <c r="I177">
        <v>-21.597000000000001</v>
      </c>
      <c r="N177">
        <v>89.12509</v>
      </c>
      <c r="O177">
        <v>43.183999999999997</v>
      </c>
      <c r="P177">
        <v>-21.79</v>
      </c>
      <c r="T177">
        <v>89.12509</v>
      </c>
      <c r="U177">
        <v>43.183</v>
      </c>
      <c r="V177">
        <v>-21.704999999999998</v>
      </c>
      <c r="AC177" s="11"/>
    </row>
    <row r="178" spans="1:29" x14ac:dyDescent="0.3">
      <c r="A178">
        <v>72.443600000000004</v>
      </c>
      <c r="B178">
        <v>46.512</v>
      </c>
      <c r="C178">
        <v>-19.199000000000002</v>
      </c>
      <c r="G178">
        <v>72.443600000000004</v>
      </c>
      <c r="H178">
        <v>46.604999999999997</v>
      </c>
      <c r="I178">
        <v>-19.158000000000001</v>
      </c>
      <c r="N178">
        <v>72.443600000000004</v>
      </c>
      <c r="O178">
        <v>46.618000000000002</v>
      </c>
      <c r="P178">
        <v>-19.356999999999999</v>
      </c>
      <c r="T178">
        <v>72.443600000000004</v>
      </c>
      <c r="U178">
        <v>46.6</v>
      </c>
      <c r="V178">
        <v>-19.268000000000001</v>
      </c>
      <c r="AC178" s="11"/>
    </row>
    <row r="179" spans="1:29" x14ac:dyDescent="0.3">
      <c r="A179">
        <v>58.884369999999997</v>
      </c>
      <c r="B179">
        <v>49.100999999999999</v>
      </c>
      <c r="C179">
        <v>-16.670000000000002</v>
      </c>
      <c r="G179">
        <v>58.884369999999997</v>
      </c>
      <c r="H179">
        <v>49.189</v>
      </c>
      <c r="I179">
        <v>-16.606999999999999</v>
      </c>
      <c r="N179">
        <v>58.884369999999997</v>
      </c>
      <c r="O179">
        <v>49.247999999999998</v>
      </c>
      <c r="P179">
        <v>-16.797000000000001</v>
      </c>
      <c r="T179">
        <v>58.884369999999997</v>
      </c>
      <c r="U179">
        <v>49.216000000000001</v>
      </c>
      <c r="V179">
        <v>-16.707999999999998</v>
      </c>
      <c r="AC179" s="11"/>
    </row>
    <row r="180" spans="1:29" x14ac:dyDescent="0.3">
      <c r="A180">
        <v>47.863010000000003</v>
      </c>
      <c r="B180">
        <v>51.003999999999998</v>
      </c>
      <c r="C180">
        <v>-14.249000000000001</v>
      </c>
      <c r="G180">
        <v>47.863010000000003</v>
      </c>
      <c r="H180">
        <v>51.082000000000001</v>
      </c>
      <c r="I180">
        <v>-14.163</v>
      </c>
      <c r="N180">
        <v>47.863010000000003</v>
      </c>
      <c r="O180">
        <v>51.18</v>
      </c>
      <c r="P180">
        <v>-14.337999999999999</v>
      </c>
      <c r="T180">
        <v>47.863010000000003</v>
      </c>
      <c r="U180">
        <v>51.134999999999998</v>
      </c>
      <c r="V180">
        <v>-14.249000000000001</v>
      </c>
      <c r="AC180" s="11"/>
    </row>
    <row r="181" spans="1:29" x14ac:dyDescent="0.3">
      <c r="A181">
        <v>38.904510000000002</v>
      </c>
      <c r="B181">
        <v>52.366999999999997</v>
      </c>
      <c r="C181">
        <v>-12.068</v>
      </c>
      <c r="G181">
        <v>38.904510000000002</v>
      </c>
      <c r="H181">
        <v>52.429000000000002</v>
      </c>
      <c r="I181">
        <v>-11.957000000000001</v>
      </c>
      <c r="N181">
        <v>38.904510000000002</v>
      </c>
      <c r="O181">
        <v>52.558</v>
      </c>
      <c r="P181">
        <v>-12.114000000000001</v>
      </c>
      <c r="T181">
        <v>38.904510000000002</v>
      </c>
      <c r="U181">
        <v>52.502000000000002</v>
      </c>
      <c r="V181">
        <v>-12.023</v>
      </c>
      <c r="AC181" s="11"/>
    </row>
    <row r="182" spans="1:29" x14ac:dyDescent="0.3">
      <c r="A182">
        <v>31.622779999999999</v>
      </c>
      <c r="B182">
        <v>53.331000000000003</v>
      </c>
      <c r="C182">
        <v>-10.183999999999999</v>
      </c>
      <c r="G182">
        <v>31.622779999999999</v>
      </c>
      <c r="H182">
        <v>53.369</v>
      </c>
      <c r="I182">
        <v>-10.048</v>
      </c>
      <c r="N182">
        <v>31.622779999999999</v>
      </c>
      <c r="O182">
        <v>53.523000000000003</v>
      </c>
      <c r="P182">
        <v>-10.185</v>
      </c>
      <c r="T182">
        <v>31.622779999999999</v>
      </c>
      <c r="U182">
        <v>53.459000000000003</v>
      </c>
      <c r="V182">
        <v>-10.092000000000001</v>
      </c>
      <c r="AC182" s="11"/>
    </row>
    <row r="183" spans="1:29" x14ac:dyDescent="0.3">
      <c r="A183">
        <v>25.703959999999999</v>
      </c>
      <c r="B183">
        <v>54.017000000000003</v>
      </c>
      <c r="C183">
        <v>-8.6046999999999993</v>
      </c>
      <c r="G183">
        <v>25.703959999999999</v>
      </c>
      <c r="H183">
        <v>54.021000000000001</v>
      </c>
      <c r="I183">
        <v>-8.4454999999999991</v>
      </c>
      <c r="N183">
        <v>25.703959999999999</v>
      </c>
      <c r="O183">
        <v>54.195999999999998</v>
      </c>
      <c r="P183">
        <v>-8.5642999999999994</v>
      </c>
      <c r="T183">
        <v>25.703959999999999</v>
      </c>
      <c r="U183">
        <v>54.124000000000002</v>
      </c>
      <c r="V183">
        <v>-8.4651999999999994</v>
      </c>
      <c r="AC183" s="11"/>
    </row>
    <row r="184" spans="1:29" x14ac:dyDescent="0.3">
      <c r="A184">
        <v>20.892959999999999</v>
      </c>
      <c r="B184">
        <v>54.518999999999998</v>
      </c>
      <c r="C184">
        <v>-7.3113000000000001</v>
      </c>
      <c r="G184">
        <v>20.892959999999999</v>
      </c>
      <c r="H184">
        <v>54.475999999999999</v>
      </c>
      <c r="I184">
        <v>-7.1346999999999996</v>
      </c>
      <c r="N184">
        <v>20.892959999999999</v>
      </c>
      <c r="O184">
        <v>54.671999999999997</v>
      </c>
      <c r="P184">
        <v>-7.2356999999999996</v>
      </c>
      <c r="T184">
        <v>20.892959999999999</v>
      </c>
      <c r="U184">
        <v>54.59</v>
      </c>
      <c r="V184">
        <v>-7.1276000000000002</v>
      </c>
      <c r="AC184" s="11"/>
    </row>
    <row r="185" spans="1:29" x14ac:dyDescent="0.3">
      <c r="A185">
        <v>16.98244</v>
      </c>
      <c r="B185">
        <v>54.906999999999996</v>
      </c>
      <c r="C185">
        <v>-6.2701000000000002</v>
      </c>
      <c r="G185">
        <v>16.98244</v>
      </c>
      <c r="H185">
        <v>54.804000000000002</v>
      </c>
      <c r="I185">
        <v>-6.0883000000000003</v>
      </c>
      <c r="N185">
        <v>16.98244</v>
      </c>
      <c r="O185">
        <v>55.02</v>
      </c>
      <c r="P185">
        <v>-6.1706000000000003</v>
      </c>
      <c r="T185">
        <v>16.98244</v>
      </c>
      <c r="U185">
        <v>54.927</v>
      </c>
      <c r="V185">
        <v>-6.0500999999999996</v>
      </c>
      <c r="AC185" s="11"/>
    </row>
    <row r="186" spans="1:29" x14ac:dyDescent="0.3">
      <c r="A186">
        <v>13.803839999999999</v>
      </c>
      <c r="B186">
        <v>55.23</v>
      </c>
      <c r="C186">
        <v>-5.4409000000000001</v>
      </c>
      <c r="G186">
        <v>13.803839999999999</v>
      </c>
      <c r="H186">
        <v>55.055999999999997</v>
      </c>
      <c r="I186">
        <v>-5.2752999999999997</v>
      </c>
      <c r="N186">
        <v>13.803839999999999</v>
      </c>
      <c r="O186">
        <v>55.295000000000002</v>
      </c>
      <c r="P186">
        <v>-5.3353000000000002</v>
      </c>
      <c r="T186">
        <v>13.803839999999999</v>
      </c>
      <c r="U186">
        <v>55.186</v>
      </c>
      <c r="V186">
        <v>-5.1986999999999997</v>
      </c>
      <c r="AC186" s="11"/>
    </row>
    <row r="187" spans="1:29" x14ac:dyDescent="0.3">
      <c r="A187">
        <v>11.220179999999999</v>
      </c>
      <c r="B187">
        <v>55.518999999999998</v>
      </c>
      <c r="C187">
        <v>-4.7827000000000002</v>
      </c>
      <c r="G187">
        <v>11.220179999999999</v>
      </c>
      <c r="H187">
        <v>55.27</v>
      </c>
      <c r="I187">
        <v>-4.6638999999999999</v>
      </c>
      <c r="N187">
        <v>11.220179999999999</v>
      </c>
      <c r="O187">
        <v>55.533999999999999</v>
      </c>
      <c r="P187">
        <v>-4.6940999999999997</v>
      </c>
      <c r="T187">
        <v>11.220179999999999</v>
      </c>
      <c r="U187">
        <v>55.402999999999999</v>
      </c>
      <c r="V187">
        <v>-4.5388999999999999</v>
      </c>
      <c r="AC187" s="11"/>
    </row>
    <row r="188" spans="1:29" x14ac:dyDescent="0.3">
      <c r="A188">
        <v>9.1201080000000001</v>
      </c>
      <c r="B188">
        <v>55.789000000000001</v>
      </c>
      <c r="C188">
        <v>-4.2579000000000002</v>
      </c>
      <c r="G188">
        <v>9.1201080000000001</v>
      </c>
      <c r="H188">
        <v>55.478000000000002</v>
      </c>
      <c r="I188">
        <v>-4.2233999999999998</v>
      </c>
      <c r="N188">
        <v>9.1201080000000001</v>
      </c>
      <c r="O188">
        <v>55.765000000000001</v>
      </c>
      <c r="P188">
        <v>-4.2111000000000001</v>
      </c>
      <c r="T188">
        <v>9.1201080000000001</v>
      </c>
      <c r="U188">
        <v>55.601999999999997</v>
      </c>
      <c r="V188">
        <v>-4.0369999999999999</v>
      </c>
      <c r="AC188" s="11"/>
    </row>
    <row r="189" spans="1:29" x14ac:dyDescent="0.3">
      <c r="A189">
        <v>7.4131020000000003</v>
      </c>
      <c r="B189">
        <v>56.042999999999999</v>
      </c>
      <c r="C189">
        <v>-3.8376999999999999</v>
      </c>
      <c r="G189">
        <v>7.4131020000000003</v>
      </c>
      <c r="H189">
        <v>55.703000000000003</v>
      </c>
      <c r="I189">
        <v>-3.9224000000000001</v>
      </c>
      <c r="N189">
        <v>7.4131020000000003</v>
      </c>
      <c r="O189">
        <v>56.005000000000003</v>
      </c>
      <c r="P189">
        <v>-3.8509000000000002</v>
      </c>
      <c r="T189">
        <v>7.4131020000000003</v>
      </c>
      <c r="U189">
        <v>55.796999999999997</v>
      </c>
      <c r="V189">
        <v>-3.6625000000000001</v>
      </c>
      <c r="AC189" s="11"/>
    </row>
    <row r="190" spans="1:29" x14ac:dyDescent="0.3">
      <c r="A190">
        <v>6.0255960000000002</v>
      </c>
      <c r="B190">
        <v>56.277000000000001</v>
      </c>
      <c r="C190">
        <v>-3.5047000000000001</v>
      </c>
      <c r="G190">
        <v>6.0255960000000002</v>
      </c>
      <c r="H190">
        <v>55.960999999999999</v>
      </c>
      <c r="I190">
        <v>-3.7282000000000002</v>
      </c>
      <c r="N190">
        <v>6.0255960000000002</v>
      </c>
      <c r="O190">
        <v>56.261000000000003</v>
      </c>
      <c r="P190">
        <v>-3.5804999999999998</v>
      </c>
      <c r="T190">
        <v>6.0255960000000002</v>
      </c>
      <c r="U190">
        <v>55.996000000000002</v>
      </c>
      <c r="V190">
        <v>-3.3898000000000001</v>
      </c>
      <c r="AC190" s="11"/>
    </row>
    <row r="191" spans="1:29" x14ac:dyDescent="0.3">
      <c r="A191">
        <v>4.8977880000000003</v>
      </c>
      <c r="B191">
        <v>56.488999999999997</v>
      </c>
      <c r="C191">
        <v>-3.2526999999999999</v>
      </c>
      <c r="G191">
        <v>4.8977880000000003</v>
      </c>
      <c r="H191">
        <v>56.26</v>
      </c>
      <c r="I191">
        <v>-3.6074000000000002</v>
      </c>
      <c r="N191">
        <v>4.8977880000000003</v>
      </c>
      <c r="O191">
        <v>56.527999999999999</v>
      </c>
      <c r="P191">
        <v>-3.3736999999999999</v>
      </c>
      <c r="T191">
        <v>4.8977880000000003</v>
      </c>
      <c r="U191">
        <v>56.197000000000003</v>
      </c>
      <c r="V191">
        <v>-3.2012</v>
      </c>
      <c r="AC191" s="11"/>
    </row>
    <row r="192" spans="1:29" x14ac:dyDescent="0.3">
      <c r="A192">
        <v>3.9810720000000002</v>
      </c>
      <c r="B192">
        <v>56.68</v>
      </c>
      <c r="C192">
        <v>-3.0836000000000001</v>
      </c>
      <c r="G192">
        <v>3.9810720000000002</v>
      </c>
      <c r="H192">
        <v>56.595999999999997</v>
      </c>
      <c r="I192">
        <v>-3.5291999999999999</v>
      </c>
      <c r="N192">
        <v>3.9810720000000002</v>
      </c>
      <c r="O192">
        <v>56.793999999999997</v>
      </c>
      <c r="P192">
        <v>-3.2149999999999999</v>
      </c>
      <c r="T192">
        <v>3.9810720000000002</v>
      </c>
      <c r="U192">
        <v>56.398000000000003</v>
      </c>
      <c r="V192">
        <v>-3.0880000000000001</v>
      </c>
      <c r="AC192" s="11"/>
    </row>
    <row r="193" spans="1:29" x14ac:dyDescent="0.3">
      <c r="A193">
        <v>3.2359369999999998</v>
      </c>
      <c r="B193">
        <v>56.856999999999999</v>
      </c>
      <c r="C193">
        <v>-3.0017999999999998</v>
      </c>
      <c r="G193">
        <v>3.2359369999999998</v>
      </c>
      <c r="H193">
        <v>56.953000000000003</v>
      </c>
      <c r="I193">
        <v>-3.4714999999999998</v>
      </c>
      <c r="N193">
        <v>3.2359369999999998</v>
      </c>
      <c r="O193">
        <v>57.048000000000002</v>
      </c>
      <c r="P193">
        <v>-3.1021000000000001</v>
      </c>
      <c r="T193">
        <v>3.2359369999999998</v>
      </c>
      <c r="U193">
        <v>56.6</v>
      </c>
      <c r="V193">
        <v>-3.0495000000000001</v>
      </c>
      <c r="AC193" s="11"/>
    </row>
    <row r="194" spans="1:29" x14ac:dyDescent="0.3">
      <c r="A194">
        <v>2.6302680000000001</v>
      </c>
      <c r="B194">
        <v>57.036000000000001</v>
      </c>
      <c r="C194">
        <v>-3.0110999999999999</v>
      </c>
      <c r="G194">
        <v>2.6302680000000001</v>
      </c>
      <c r="H194">
        <v>57.31</v>
      </c>
      <c r="I194">
        <v>-3.4268000000000001</v>
      </c>
      <c r="N194">
        <v>2.6302680000000001</v>
      </c>
      <c r="O194">
        <v>57.281999999999996</v>
      </c>
      <c r="P194">
        <v>-3.0430999999999999</v>
      </c>
      <c r="T194">
        <v>2.6302680000000001</v>
      </c>
      <c r="U194">
        <v>56.811</v>
      </c>
      <c r="V194">
        <v>-3.0884999999999998</v>
      </c>
      <c r="AC194" s="11"/>
    </row>
    <row r="195" spans="1:29" x14ac:dyDescent="0.3">
      <c r="A195">
        <v>2.1379619999999999</v>
      </c>
      <c r="B195">
        <v>57.234000000000002</v>
      </c>
      <c r="C195">
        <v>-3.1114999999999999</v>
      </c>
      <c r="G195">
        <v>2.1379619999999999</v>
      </c>
      <c r="H195">
        <v>57.65</v>
      </c>
      <c r="I195">
        <v>-3.4030999999999998</v>
      </c>
      <c r="N195">
        <v>2.1379619999999999</v>
      </c>
      <c r="O195">
        <v>57.5</v>
      </c>
      <c r="P195">
        <v>-3.0508000000000002</v>
      </c>
      <c r="T195">
        <v>2.1379619999999999</v>
      </c>
      <c r="U195">
        <v>57.043999999999997</v>
      </c>
      <c r="V195">
        <v>-3.2065999999999999</v>
      </c>
      <c r="AC195" s="11"/>
    </row>
    <row r="196" spans="1:29" x14ac:dyDescent="0.3">
      <c r="A196">
        <v>1.7378009999999999</v>
      </c>
      <c r="B196">
        <v>57.470999999999997</v>
      </c>
      <c r="C196">
        <v>-3.2978000000000001</v>
      </c>
      <c r="G196">
        <v>1.7378009999999999</v>
      </c>
      <c r="H196">
        <v>57.965000000000003</v>
      </c>
      <c r="I196">
        <v>-3.4186999999999999</v>
      </c>
      <c r="N196">
        <v>1.7378009999999999</v>
      </c>
      <c r="O196">
        <v>57.712000000000003</v>
      </c>
      <c r="P196">
        <v>-3.1377999999999999</v>
      </c>
      <c r="T196">
        <v>1.7378009999999999</v>
      </c>
      <c r="U196">
        <v>57.317999999999998</v>
      </c>
      <c r="V196">
        <v>-3.4003000000000001</v>
      </c>
      <c r="AC196" s="11"/>
    </row>
    <row r="197" spans="1:29" x14ac:dyDescent="0.3">
      <c r="A197">
        <v>1.4125380000000001</v>
      </c>
      <c r="B197">
        <v>57.767000000000003</v>
      </c>
      <c r="C197">
        <v>-3.5579000000000001</v>
      </c>
      <c r="G197">
        <v>1.4125380000000001</v>
      </c>
      <c r="H197">
        <v>58.259</v>
      </c>
      <c r="I197">
        <v>-3.4941</v>
      </c>
      <c r="N197">
        <v>1.4125380000000001</v>
      </c>
      <c r="O197">
        <v>57.938000000000002</v>
      </c>
      <c r="P197">
        <v>-3.3121</v>
      </c>
      <c r="T197">
        <v>1.4125380000000001</v>
      </c>
      <c r="U197">
        <v>57.65</v>
      </c>
      <c r="V197">
        <v>-3.6577000000000002</v>
      </c>
      <c r="AC197" s="11"/>
    </row>
    <row r="198" spans="1:29" x14ac:dyDescent="0.3">
      <c r="A198">
        <v>1.1481539999999999</v>
      </c>
      <c r="B198">
        <v>58.136000000000003</v>
      </c>
      <c r="C198">
        <v>-3.8719999999999999</v>
      </c>
      <c r="G198">
        <v>1.1481539999999999</v>
      </c>
      <c r="H198">
        <v>58.551000000000002</v>
      </c>
      <c r="I198">
        <v>-3.6450999999999998</v>
      </c>
      <c r="N198">
        <v>1.1481539999999999</v>
      </c>
      <c r="O198">
        <v>58.198999999999998</v>
      </c>
      <c r="P198">
        <v>-3.5752999999999999</v>
      </c>
      <c r="T198">
        <v>1.1481539999999999</v>
      </c>
      <c r="U198">
        <v>58.054000000000002</v>
      </c>
      <c r="V198">
        <v>-3.9582000000000002</v>
      </c>
      <c r="AC198" s="11"/>
    </row>
    <row r="199" spans="1:29" x14ac:dyDescent="0.3">
      <c r="A199">
        <v>0.93325429999999998</v>
      </c>
      <c r="B199">
        <v>58.582000000000001</v>
      </c>
      <c r="C199">
        <v>-4.2152000000000003</v>
      </c>
      <c r="G199">
        <v>0.93325429999999998</v>
      </c>
      <c r="H199">
        <v>58.86</v>
      </c>
      <c r="I199">
        <v>-3.879</v>
      </c>
      <c r="N199">
        <v>0.93325429999999998</v>
      </c>
      <c r="O199">
        <v>58.517000000000003</v>
      </c>
      <c r="P199">
        <v>-3.9209000000000001</v>
      </c>
      <c r="T199">
        <v>0.93325429999999998</v>
      </c>
      <c r="U199">
        <v>58.529000000000003</v>
      </c>
      <c r="V199">
        <v>-4.2766000000000002</v>
      </c>
      <c r="AC199" s="11"/>
    </row>
    <row r="200" spans="1:29" x14ac:dyDescent="0.3">
      <c r="A200">
        <v>0.75857759999999996</v>
      </c>
      <c r="B200">
        <v>59.091999999999999</v>
      </c>
      <c r="C200">
        <v>-4.5640000000000001</v>
      </c>
      <c r="G200">
        <v>0.75857759999999996</v>
      </c>
      <c r="H200">
        <v>59.207999999999998</v>
      </c>
      <c r="I200">
        <v>-4.1933999999999996</v>
      </c>
      <c r="N200">
        <v>0.75857759999999996</v>
      </c>
      <c r="O200">
        <v>58.911999999999999</v>
      </c>
      <c r="P200">
        <v>-4.3338000000000001</v>
      </c>
      <c r="T200">
        <v>0.75857759999999996</v>
      </c>
      <c r="U200">
        <v>59.06</v>
      </c>
      <c r="V200">
        <v>-4.5910000000000002</v>
      </c>
      <c r="AC200" s="11"/>
    </row>
    <row r="201" spans="1:29" x14ac:dyDescent="0.3">
      <c r="A201">
        <v>0.616595</v>
      </c>
      <c r="B201">
        <v>59.640999999999998</v>
      </c>
      <c r="C201">
        <v>-4.9077000000000002</v>
      </c>
      <c r="G201">
        <v>0.616595</v>
      </c>
      <c r="H201">
        <v>59.609000000000002</v>
      </c>
      <c r="I201">
        <v>-4.5787000000000004</v>
      </c>
      <c r="N201">
        <v>0.616595</v>
      </c>
      <c r="O201">
        <v>59.389000000000003</v>
      </c>
      <c r="P201">
        <v>-4.7930999999999999</v>
      </c>
      <c r="T201">
        <v>0.616595</v>
      </c>
      <c r="U201">
        <v>59.616999999999997</v>
      </c>
      <c r="V201">
        <v>-4.8945999999999996</v>
      </c>
      <c r="AC201" s="11"/>
    </row>
    <row r="202" spans="1:29" x14ac:dyDescent="0.3">
      <c r="A202">
        <v>0.50118720000000005</v>
      </c>
      <c r="B202">
        <v>60.197000000000003</v>
      </c>
      <c r="C202">
        <v>-5.2568000000000001</v>
      </c>
      <c r="G202">
        <v>0.50118720000000005</v>
      </c>
      <c r="H202">
        <v>60.067999999999998</v>
      </c>
      <c r="I202">
        <v>-5.0235000000000003</v>
      </c>
      <c r="N202">
        <v>0.50118720000000005</v>
      </c>
      <c r="O202">
        <v>59.944000000000003</v>
      </c>
      <c r="P202">
        <v>-5.2784000000000004</v>
      </c>
      <c r="T202">
        <v>0.50118720000000005</v>
      </c>
      <c r="U202">
        <v>60.167999999999999</v>
      </c>
      <c r="V202">
        <v>-5.2035999999999998</v>
      </c>
      <c r="AC202" s="11"/>
    </row>
    <row r="203" spans="1:29" x14ac:dyDescent="0.3">
      <c r="A203">
        <v>0.40738029999999997</v>
      </c>
      <c r="B203">
        <v>60.738</v>
      </c>
      <c r="C203">
        <v>-5.6448</v>
      </c>
      <c r="G203">
        <v>0.40738029999999997</v>
      </c>
      <c r="H203">
        <v>60.579000000000001</v>
      </c>
      <c r="I203">
        <v>-5.5235000000000003</v>
      </c>
      <c r="N203">
        <v>0.40738029999999997</v>
      </c>
      <c r="O203">
        <v>60.555</v>
      </c>
      <c r="P203">
        <v>-5.7816000000000001</v>
      </c>
      <c r="T203">
        <v>0.40738029999999997</v>
      </c>
      <c r="U203">
        <v>60.694000000000003</v>
      </c>
      <c r="V203">
        <v>-5.5556000000000001</v>
      </c>
      <c r="AC203" s="11"/>
    </row>
    <row r="204" spans="1:29" x14ac:dyDescent="0.3">
      <c r="A204">
        <v>0.33113110000000001</v>
      </c>
      <c r="B204">
        <v>61.261000000000003</v>
      </c>
      <c r="C204">
        <v>-6.1196000000000002</v>
      </c>
      <c r="G204">
        <v>0.33113110000000001</v>
      </c>
      <c r="H204">
        <v>61.128999999999998</v>
      </c>
      <c r="I204">
        <v>-6.0895000000000001</v>
      </c>
      <c r="N204">
        <v>0.33113110000000001</v>
      </c>
      <c r="O204">
        <v>61.198</v>
      </c>
      <c r="P204">
        <v>-6.3155000000000001</v>
      </c>
      <c r="T204">
        <v>0.33113110000000001</v>
      </c>
      <c r="U204">
        <v>61.194000000000003</v>
      </c>
      <c r="V204">
        <v>-6.0000999999999998</v>
      </c>
      <c r="AC204" s="11"/>
    </row>
    <row r="205" spans="1:29" x14ac:dyDescent="0.3">
      <c r="A205">
        <v>0.26915349999999999</v>
      </c>
      <c r="B205">
        <v>61.787999999999997</v>
      </c>
      <c r="C205">
        <v>-6.7324000000000002</v>
      </c>
      <c r="G205">
        <v>0.26915349999999999</v>
      </c>
      <c r="H205">
        <v>61.718000000000004</v>
      </c>
      <c r="I205">
        <v>-6.7499000000000002</v>
      </c>
      <c r="N205">
        <v>0.26915349999999999</v>
      </c>
      <c r="O205">
        <v>61.86</v>
      </c>
      <c r="P205">
        <v>-6.9156000000000004</v>
      </c>
      <c r="T205">
        <v>0.26915349999999999</v>
      </c>
      <c r="U205">
        <v>61.695999999999998</v>
      </c>
      <c r="V205">
        <v>-6.5873999999999997</v>
      </c>
      <c r="AC205" s="11"/>
    </row>
    <row r="206" spans="1:29" x14ac:dyDescent="0.3">
      <c r="A206">
        <v>0.2187762</v>
      </c>
      <c r="B206">
        <v>62.365000000000002</v>
      </c>
      <c r="C206">
        <v>-7.5273000000000003</v>
      </c>
      <c r="G206">
        <v>0.2187762</v>
      </c>
      <c r="H206">
        <v>62.360999999999997</v>
      </c>
      <c r="I206">
        <v>-7.5444000000000004</v>
      </c>
      <c r="N206">
        <v>0.2187762</v>
      </c>
      <c r="O206">
        <v>62.552</v>
      </c>
      <c r="P206">
        <v>-7.6303999999999998</v>
      </c>
      <c r="T206">
        <v>0.2187762</v>
      </c>
      <c r="U206">
        <v>62.244999999999997</v>
      </c>
      <c r="V206">
        <v>-7.3596000000000004</v>
      </c>
      <c r="AC206" s="11"/>
    </row>
    <row r="207" spans="1:29" x14ac:dyDescent="0.3">
      <c r="A207">
        <v>0.17782790000000001</v>
      </c>
      <c r="B207">
        <v>63.058999999999997</v>
      </c>
      <c r="C207">
        <v>-8.5338999999999992</v>
      </c>
      <c r="G207">
        <v>0.17782790000000001</v>
      </c>
      <c r="H207">
        <v>63.103000000000002</v>
      </c>
      <c r="I207">
        <v>-8.5116999999999994</v>
      </c>
      <c r="N207">
        <v>0.17782790000000001</v>
      </c>
      <c r="O207">
        <v>63.314999999999998</v>
      </c>
      <c r="P207">
        <v>-8.5074000000000005</v>
      </c>
      <c r="T207">
        <v>0.17782790000000001</v>
      </c>
      <c r="U207">
        <v>62.906999999999996</v>
      </c>
      <c r="V207">
        <v>-8.3451000000000004</v>
      </c>
      <c r="AC207" s="11"/>
    </row>
    <row r="208" spans="1:29" x14ac:dyDescent="0.3">
      <c r="A208">
        <v>0.14454400000000001</v>
      </c>
      <c r="B208">
        <v>63.954000000000001</v>
      </c>
      <c r="C208">
        <v>-9.7603000000000009</v>
      </c>
      <c r="G208">
        <v>0.14454400000000001</v>
      </c>
      <c r="H208">
        <v>64.016000000000005</v>
      </c>
      <c r="I208">
        <v>-9.6747999999999994</v>
      </c>
      <c r="N208">
        <v>0.14454400000000001</v>
      </c>
      <c r="O208">
        <v>64.218999999999994</v>
      </c>
      <c r="P208">
        <v>-9.5771999999999995</v>
      </c>
      <c r="T208">
        <v>0.14454400000000001</v>
      </c>
      <c r="U208">
        <v>63.765000000000001</v>
      </c>
      <c r="V208">
        <v>-9.5518999999999998</v>
      </c>
      <c r="AC208" s="11"/>
    </row>
    <row r="209" spans="1:29" x14ac:dyDescent="0.3">
      <c r="A209">
        <v>0.11748980000000001</v>
      </c>
      <c r="B209">
        <v>65.152000000000001</v>
      </c>
      <c r="C209">
        <v>-11.183</v>
      </c>
      <c r="G209">
        <v>0.11748980000000001</v>
      </c>
      <c r="H209">
        <v>65.194000000000003</v>
      </c>
      <c r="I209">
        <v>-11.026999999999999</v>
      </c>
      <c r="N209">
        <v>0.11748980000000001</v>
      </c>
      <c r="O209">
        <v>65.358999999999995</v>
      </c>
      <c r="P209">
        <v>-10.84</v>
      </c>
      <c r="T209">
        <v>0.11748980000000001</v>
      </c>
      <c r="U209">
        <v>64.917000000000002</v>
      </c>
      <c r="V209">
        <v>-10.958</v>
      </c>
      <c r="AC209" s="11"/>
    </row>
    <row r="210" spans="1:29" x14ac:dyDescent="0.3">
      <c r="A210">
        <v>9.5499260000000002E-2</v>
      </c>
      <c r="B210">
        <v>66.756</v>
      </c>
      <c r="C210">
        <v>-12.731</v>
      </c>
      <c r="G210">
        <v>9.5499260000000002E-2</v>
      </c>
      <c r="H210">
        <v>66.742999999999995</v>
      </c>
      <c r="I210">
        <v>-12.515000000000001</v>
      </c>
      <c r="N210">
        <v>9.5499260000000002E-2</v>
      </c>
      <c r="O210">
        <v>66.840999999999994</v>
      </c>
      <c r="P210">
        <v>-12.252000000000001</v>
      </c>
      <c r="T210">
        <v>9.5499260000000002E-2</v>
      </c>
      <c r="U210">
        <v>66.468000000000004</v>
      </c>
      <c r="V210">
        <v>-12.497999999999999</v>
      </c>
      <c r="AC210" s="11"/>
    </row>
    <row r="211" spans="1:29" x14ac:dyDescent="0.3">
      <c r="A211">
        <v>7.762471E-2</v>
      </c>
      <c r="B211">
        <v>68.855000000000004</v>
      </c>
      <c r="C211">
        <v>-14.275</v>
      </c>
      <c r="G211">
        <v>7.762471E-2</v>
      </c>
      <c r="H211">
        <v>68.757000000000005</v>
      </c>
      <c r="I211">
        <v>-14.026</v>
      </c>
      <c r="N211">
        <v>7.762471E-2</v>
      </c>
      <c r="O211">
        <v>68.765000000000001</v>
      </c>
      <c r="P211">
        <v>-13.711</v>
      </c>
      <c r="T211">
        <v>7.762471E-2</v>
      </c>
      <c r="U211">
        <v>68.506</v>
      </c>
      <c r="V211">
        <v>-14.048999999999999</v>
      </c>
      <c r="AC211" s="11"/>
    </row>
    <row r="212" spans="1:29" x14ac:dyDescent="0.3">
      <c r="A212">
        <v>6.3095730000000003E-2</v>
      </c>
      <c r="B212">
        <v>71.483999999999995</v>
      </c>
      <c r="C212">
        <v>-15.628</v>
      </c>
      <c r="G212">
        <v>6.3095730000000003E-2</v>
      </c>
      <c r="H212">
        <v>71.286000000000001</v>
      </c>
      <c r="I212">
        <v>-15.385999999999999</v>
      </c>
      <c r="N212">
        <v>6.3095730000000003E-2</v>
      </c>
      <c r="O212">
        <v>71.186999999999998</v>
      </c>
      <c r="P212">
        <v>-15.052</v>
      </c>
      <c r="T212">
        <v>6.3095730000000003E-2</v>
      </c>
      <c r="U212">
        <v>71.073999999999998</v>
      </c>
      <c r="V212">
        <v>-15.426</v>
      </c>
      <c r="AC212" s="11"/>
    </row>
    <row r="213" spans="1:29" x14ac:dyDescent="0.3">
      <c r="A213">
        <v>5.1286140000000001E-2</v>
      </c>
      <c r="B213">
        <v>74.581000000000003</v>
      </c>
      <c r="C213">
        <v>-16.568999999999999</v>
      </c>
      <c r="G213">
        <v>5.1286140000000001E-2</v>
      </c>
      <c r="H213">
        <v>74.290000000000006</v>
      </c>
      <c r="I213">
        <v>-16.38</v>
      </c>
      <c r="N213">
        <v>5.1286140000000001E-2</v>
      </c>
      <c r="O213">
        <v>74.084999999999994</v>
      </c>
      <c r="P213">
        <v>-16.067</v>
      </c>
      <c r="T213">
        <v>5.1286140000000001E-2</v>
      </c>
      <c r="U213">
        <v>74.117999999999995</v>
      </c>
      <c r="V213">
        <v>-16.413</v>
      </c>
      <c r="AC213" s="11"/>
    </row>
    <row r="214" spans="1:29" x14ac:dyDescent="0.3">
      <c r="A214">
        <v>4.1686939999999999E-2</v>
      </c>
      <c r="B214">
        <v>77.965999999999994</v>
      </c>
      <c r="C214">
        <v>-16.908999999999999</v>
      </c>
      <c r="G214">
        <v>4.1686939999999999E-2</v>
      </c>
      <c r="H214">
        <v>77.614999999999995</v>
      </c>
      <c r="I214">
        <v>-16.811</v>
      </c>
      <c r="N214">
        <v>4.1686939999999999E-2</v>
      </c>
      <c r="O214">
        <v>77.322999999999993</v>
      </c>
      <c r="P214">
        <v>-16.553999999999998</v>
      </c>
      <c r="T214">
        <v>4.1686939999999999E-2</v>
      </c>
      <c r="U214">
        <v>77.47</v>
      </c>
      <c r="V214">
        <v>-16.815000000000001</v>
      </c>
      <c r="AC214" s="11"/>
    </row>
    <row r="215" spans="1:29" x14ac:dyDescent="0.3">
      <c r="A215">
        <v>3.3884419999999998E-2</v>
      </c>
      <c r="B215">
        <v>81.373999999999995</v>
      </c>
      <c r="C215">
        <v>-16.562999999999999</v>
      </c>
      <c r="G215">
        <v>3.3884419999999998E-2</v>
      </c>
      <c r="H215">
        <v>81.009</v>
      </c>
      <c r="I215">
        <v>-16.571000000000002</v>
      </c>
      <c r="N215">
        <v>3.3884419999999998E-2</v>
      </c>
      <c r="O215">
        <v>80.662999999999997</v>
      </c>
      <c r="P215">
        <v>-16.391999999999999</v>
      </c>
      <c r="T215">
        <v>3.3884419999999998E-2</v>
      </c>
      <c r="U215">
        <v>80.872</v>
      </c>
      <c r="V215">
        <v>-16.535</v>
      </c>
      <c r="AC215" s="11"/>
    </row>
    <row r="216" spans="1:29" x14ac:dyDescent="0.3">
      <c r="A216">
        <v>2.7542290000000001E-2</v>
      </c>
      <c r="B216">
        <v>84.531000000000006</v>
      </c>
      <c r="C216">
        <v>-15.586</v>
      </c>
      <c r="G216">
        <v>2.7542290000000001E-2</v>
      </c>
      <c r="H216">
        <v>84.197000000000003</v>
      </c>
      <c r="I216">
        <v>-15.69</v>
      </c>
      <c r="N216">
        <v>2.7542290000000001E-2</v>
      </c>
      <c r="O216">
        <v>83.834000000000003</v>
      </c>
      <c r="P216">
        <v>-15.593</v>
      </c>
      <c r="T216">
        <v>2.7542290000000001E-2</v>
      </c>
      <c r="U216">
        <v>84.046999999999997</v>
      </c>
      <c r="V216">
        <v>-15.617000000000001</v>
      </c>
      <c r="AC216" s="11"/>
    </row>
    <row r="217" spans="1:29" x14ac:dyDescent="0.3">
      <c r="A217">
        <v>2.2387210000000001E-2</v>
      </c>
      <c r="B217">
        <v>87.236999999999995</v>
      </c>
      <c r="C217">
        <v>-14.148999999999999</v>
      </c>
      <c r="G217">
        <v>2.2387210000000001E-2</v>
      </c>
      <c r="H217">
        <v>86.963999999999999</v>
      </c>
      <c r="I217">
        <v>-14.321999999999999</v>
      </c>
      <c r="N217">
        <v>2.2387210000000001E-2</v>
      </c>
      <c r="O217">
        <v>86.613</v>
      </c>
      <c r="P217">
        <v>-14.292999999999999</v>
      </c>
      <c r="T217">
        <v>2.2387210000000001E-2</v>
      </c>
      <c r="U217">
        <v>86.787000000000006</v>
      </c>
      <c r="V217">
        <v>-14.221</v>
      </c>
      <c r="AC217" s="11"/>
    </row>
    <row r="218" spans="1:29" x14ac:dyDescent="0.3">
      <c r="A218">
        <v>1.819701E-2</v>
      </c>
      <c r="B218">
        <v>89.406000000000006</v>
      </c>
      <c r="C218">
        <v>-12.465</v>
      </c>
      <c r="G218">
        <v>1.819701E-2</v>
      </c>
      <c r="H218">
        <v>89.206000000000003</v>
      </c>
      <c r="I218">
        <v>-12.673999999999999</v>
      </c>
      <c r="N218">
        <v>1.819701E-2</v>
      </c>
      <c r="O218">
        <v>88.884</v>
      </c>
      <c r="P218">
        <v>-12.692</v>
      </c>
      <c r="T218">
        <v>1.819701E-2</v>
      </c>
      <c r="U218">
        <v>88.995000000000005</v>
      </c>
      <c r="V218">
        <v>-12.558999999999999</v>
      </c>
      <c r="AC218" s="11"/>
    </row>
    <row r="219" spans="1:29" x14ac:dyDescent="0.3">
      <c r="A219">
        <v>1.479108E-2</v>
      </c>
      <c r="B219">
        <v>91.052000000000007</v>
      </c>
      <c r="C219">
        <v>-10.727</v>
      </c>
      <c r="G219">
        <v>1.479108E-2</v>
      </c>
      <c r="H219">
        <v>90.923000000000002</v>
      </c>
      <c r="I219">
        <v>-10.945</v>
      </c>
      <c r="N219">
        <v>1.479108E-2</v>
      </c>
      <c r="O219">
        <v>90.634</v>
      </c>
      <c r="P219">
        <v>-10.99</v>
      </c>
      <c r="T219">
        <v>1.479108E-2</v>
      </c>
      <c r="U219">
        <v>90.679000000000002</v>
      </c>
      <c r="V219">
        <v>-10.829000000000001</v>
      </c>
      <c r="AC219" s="11"/>
    </row>
    <row r="220" spans="1:29" x14ac:dyDescent="0.3">
      <c r="A220">
        <v>1.2022639999999999E-2</v>
      </c>
      <c r="B220">
        <v>92.251999999999995</v>
      </c>
      <c r="C220">
        <v>-9.0715000000000003</v>
      </c>
      <c r="G220">
        <v>1.2022639999999999E-2</v>
      </c>
      <c r="H220">
        <v>92.180999999999997</v>
      </c>
      <c r="I220">
        <v>-9.2797000000000001</v>
      </c>
      <c r="N220">
        <v>1.2022639999999999E-2</v>
      </c>
      <c r="O220">
        <v>91.923000000000002</v>
      </c>
      <c r="P220">
        <v>-9.3367000000000004</v>
      </c>
      <c r="T220">
        <v>1.2022639999999999E-2</v>
      </c>
      <c r="U220">
        <v>91.91</v>
      </c>
      <c r="V220">
        <v>-9.1705000000000005</v>
      </c>
      <c r="AC220" s="11"/>
    </row>
    <row r="221" spans="1:29" x14ac:dyDescent="0.3">
      <c r="A221">
        <v>9.7723719999999997E-3</v>
      </c>
      <c r="B221">
        <v>93.1</v>
      </c>
      <c r="C221">
        <v>-7.5761000000000003</v>
      </c>
      <c r="G221">
        <v>9.7723719999999997E-3</v>
      </c>
      <c r="H221">
        <v>93.075000000000003</v>
      </c>
      <c r="I221">
        <v>-7.7640000000000002</v>
      </c>
      <c r="N221">
        <v>9.7723719999999997E-3</v>
      </c>
      <c r="O221">
        <v>92.841999999999999</v>
      </c>
      <c r="P221">
        <v>-7.8228</v>
      </c>
      <c r="T221">
        <v>9.7723719999999997E-3</v>
      </c>
      <c r="U221">
        <v>92.781999999999996</v>
      </c>
      <c r="V221">
        <v>-7.6661999999999999</v>
      </c>
      <c r="AC221" s="11"/>
    </row>
    <row r="222" spans="1:29" x14ac:dyDescent="0.3">
      <c r="A222">
        <v>7.9432819999999994E-3</v>
      </c>
      <c r="B222">
        <v>93.686000000000007</v>
      </c>
      <c r="C222">
        <v>-6.2718999999999996</v>
      </c>
      <c r="G222">
        <v>7.9432819999999994E-3</v>
      </c>
      <c r="H222">
        <v>93.694999999999993</v>
      </c>
      <c r="I222">
        <v>-6.4356</v>
      </c>
      <c r="N222">
        <v>7.9432819999999994E-3</v>
      </c>
      <c r="O222">
        <v>93.480999999999995</v>
      </c>
      <c r="P222">
        <v>-6.4908000000000001</v>
      </c>
      <c r="T222">
        <v>7.9432819999999994E-3</v>
      </c>
      <c r="U222">
        <v>93.385999999999996</v>
      </c>
      <c r="V222">
        <v>-6.3507999999999996</v>
      </c>
      <c r="AC222" s="11"/>
    </row>
    <row r="223" spans="1:29" x14ac:dyDescent="0.3">
      <c r="A223">
        <v>6.456542E-3</v>
      </c>
      <c r="B223">
        <v>94.085999999999999</v>
      </c>
      <c r="C223">
        <v>-5.1609999999999996</v>
      </c>
      <c r="G223">
        <v>6.456542E-3</v>
      </c>
      <c r="H223">
        <v>94.117999999999995</v>
      </c>
      <c r="I223">
        <v>-5.3003</v>
      </c>
      <c r="N223">
        <v>6.456542E-3</v>
      </c>
      <c r="O223">
        <v>93.918999999999997</v>
      </c>
      <c r="P223">
        <v>-5.3494000000000002</v>
      </c>
      <c r="T223">
        <v>6.456542E-3</v>
      </c>
      <c r="U223">
        <v>93.798000000000002</v>
      </c>
      <c r="V223">
        <v>-5.2283999999999997</v>
      </c>
      <c r="AC223" s="11"/>
    </row>
    <row r="224" spans="1:29" x14ac:dyDescent="0.3">
      <c r="A224">
        <v>5.2480749999999996E-3</v>
      </c>
      <c r="B224">
        <v>94.355000000000004</v>
      </c>
      <c r="C224">
        <v>-4.2295999999999996</v>
      </c>
      <c r="G224">
        <v>5.2480749999999996E-3</v>
      </c>
      <c r="H224">
        <v>94.403999999999996</v>
      </c>
      <c r="I224">
        <v>-4.3463000000000003</v>
      </c>
      <c r="N224">
        <v>5.2480749999999996E-3</v>
      </c>
      <c r="O224">
        <v>94.213999999999999</v>
      </c>
      <c r="P224">
        <v>-4.3886000000000003</v>
      </c>
      <c r="T224">
        <v>5.2480749999999996E-3</v>
      </c>
      <c r="U224">
        <v>94.075999999999993</v>
      </c>
      <c r="V224">
        <v>-4.2862</v>
      </c>
      <c r="AC224" s="11"/>
    </row>
    <row r="225" spans="1:29" x14ac:dyDescent="0.3">
      <c r="A225">
        <v>4.2657950000000002E-3</v>
      </c>
      <c r="B225">
        <v>94.536000000000001</v>
      </c>
      <c r="C225">
        <v>-3.4567999999999999</v>
      </c>
      <c r="G225">
        <v>4.2657950000000002E-3</v>
      </c>
      <c r="H225">
        <v>94.596000000000004</v>
      </c>
      <c r="I225">
        <v>-3.5535000000000001</v>
      </c>
      <c r="N225">
        <v>4.2657950000000002E-3</v>
      </c>
      <c r="O225">
        <v>94.412999999999997</v>
      </c>
      <c r="P225">
        <v>-3.5891999999999999</v>
      </c>
      <c r="T225">
        <v>4.2657950000000002E-3</v>
      </c>
      <c r="U225">
        <v>94.262</v>
      </c>
      <c r="V225">
        <v>-3.5036999999999998</v>
      </c>
      <c r="AC225" s="11"/>
    </row>
    <row r="226" spans="1:29" x14ac:dyDescent="0.3">
      <c r="A226">
        <v>3.4673690000000001E-3</v>
      </c>
      <c r="B226">
        <v>94.656000000000006</v>
      </c>
      <c r="C226">
        <v>-2.82</v>
      </c>
      <c r="G226">
        <v>3.4673690000000001E-3</v>
      </c>
      <c r="H226">
        <v>94.724000000000004</v>
      </c>
      <c r="I226">
        <v>-2.8996</v>
      </c>
      <c r="N226">
        <v>3.4673690000000001E-3</v>
      </c>
      <c r="O226">
        <v>94.545000000000002</v>
      </c>
      <c r="P226">
        <v>-2.9293999999999998</v>
      </c>
      <c r="T226">
        <v>3.4673690000000001E-3</v>
      </c>
      <c r="U226">
        <v>94.387</v>
      </c>
      <c r="V226">
        <v>-2.8586999999999998</v>
      </c>
      <c r="AC226" s="11"/>
    </row>
    <row r="227" spans="1:29" x14ac:dyDescent="0.3">
      <c r="A227">
        <v>2.8183829999999998E-3</v>
      </c>
      <c r="B227">
        <v>94.736000000000004</v>
      </c>
      <c r="C227">
        <v>-2.2976999999999999</v>
      </c>
      <c r="G227">
        <v>2.8183829999999998E-3</v>
      </c>
      <c r="H227">
        <v>94.808999999999997</v>
      </c>
      <c r="I227">
        <v>-2.363</v>
      </c>
      <c r="N227">
        <v>2.8183829999999998E-3</v>
      </c>
      <c r="O227">
        <v>94.634</v>
      </c>
      <c r="P227">
        <v>-2.3875000000000002</v>
      </c>
      <c r="T227">
        <v>2.8183829999999998E-3</v>
      </c>
      <c r="U227">
        <v>94.468999999999994</v>
      </c>
      <c r="V227">
        <v>-2.3294000000000001</v>
      </c>
      <c r="AC227" s="11"/>
    </row>
    <row r="228" spans="1:29" x14ac:dyDescent="0.3">
      <c r="A228">
        <v>2.2908680000000002E-3</v>
      </c>
      <c r="B228">
        <v>94.789000000000001</v>
      </c>
      <c r="C228">
        <v>-1.8706</v>
      </c>
      <c r="G228">
        <v>2.2908680000000002E-3</v>
      </c>
      <c r="H228">
        <v>94.864999999999995</v>
      </c>
      <c r="I228">
        <v>-1.9239999999999999</v>
      </c>
      <c r="N228">
        <v>2.2908680000000002E-3</v>
      </c>
      <c r="O228">
        <v>94.691999999999993</v>
      </c>
      <c r="P228">
        <v>-1.9441999999999999</v>
      </c>
      <c r="T228">
        <v>2.2908680000000002E-3</v>
      </c>
      <c r="U228">
        <v>94.524000000000001</v>
      </c>
      <c r="V228">
        <v>-1.8966000000000001</v>
      </c>
      <c r="AC228" s="11"/>
    </row>
    <row r="229" spans="1:29" x14ac:dyDescent="0.3">
      <c r="A229">
        <v>1.8620869999999999E-3</v>
      </c>
      <c r="B229">
        <v>94.823999999999998</v>
      </c>
      <c r="C229">
        <v>-1.5221</v>
      </c>
      <c r="G229">
        <v>1.8620869999999999E-3</v>
      </c>
      <c r="H229">
        <v>94.903000000000006</v>
      </c>
      <c r="I229">
        <v>-1.5656000000000001</v>
      </c>
      <c r="N229">
        <v>1.8620869999999999E-3</v>
      </c>
      <c r="O229">
        <v>94.730999999999995</v>
      </c>
      <c r="P229">
        <v>-1.5822000000000001</v>
      </c>
      <c r="T229">
        <v>1.8620869999999999E-3</v>
      </c>
      <c r="U229">
        <v>94.56</v>
      </c>
      <c r="V229">
        <v>-1.5432999999999999</v>
      </c>
      <c r="AC229" s="11"/>
    </row>
    <row r="230" spans="1:29" x14ac:dyDescent="0.3">
      <c r="A230">
        <v>1.5135610000000001E-3</v>
      </c>
      <c r="B230">
        <v>94.847999999999999</v>
      </c>
      <c r="C230">
        <v>-1.238</v>
      </c>
      <c r="G230">
        <v>1.5135610000000001E-3</v>
      </c>
      <c r="H230">
        <v>94.927999999999997</v>
      </c>
      <c r="I230">
        <v>-1.2735000000000001</v>
      </c>
      <c r="N230">
        <v>1.5135610000000001E-3</v>
      </c>
      <c r="O230">
        <v>94.757000000000005</v>
      </c>
      <c r="P230">
        <v>-1.2869999999999999</v>
      </c>
      <c r="T230">
        <v>1.5135610000000001E-3</v>
      </c>
      <c r="U230">
        <v>94.584999999999994</v>
      </c>
      <c r="V230">
        <v>-1.2553000000000001</v>
      </c>
      <c r="AC230" s="11"/>
    </row>
    <row r="231" spans="1:29" x14ac:dyDescent="0.3">
      <c r="A231">
        <v>1.230269E-3</v>
      </c>
      <c r="B231">
        <v>94.863</v>
      </c>
      <c r="C231">
        <v>-1.0067999999999999</v>
      </c>
      <c r="G231">
        <v>1.230269E-3</v>
      </c>
      <c r="H231">
        <v>94.944000000000003</v>
      </c>
      <c r="I231">
        <v>-1.0357000000000001</v>
      </c>
      <c r="N231">
        <v>1.230269E-3</v>
      </c>
      <c r="O231">
        <v>94.774000000000001</v>
      </c>
      <c r="P231">
        <v>-1.0467</v>
      </c>
      <c r="T231">
        <v>1.230269E-3</v>
      </c>
      <c r="U231">
        <v>94.6</v>
      </c>
      <c r="V231">
        <v>-1.0208999999999999</v>
      </c>
      <c r="AC231" s="11"/>
    </row>
    <row r="232" spans="1:29" x14ac:dyDescent="0.3">
      <c r="A232">
        <v>1E-3</v>
      </c>
      <c r="B232">
        <v>94.873000000000005</v>
      </c>
      <c r="C232">
        <v>-0.81859000000000004</v>
      </c>
      <c r="G232">
        <v>1E-3</v>
      </c>
      <c r="H232">
        <v>94.954999999999998</v>
      </c>
      <c r="I232">
        <v>-0.84211000000000003</v>
      </c>
      <c r="N232">
        <v>1E-3</v>
      </c>
      <c r="O232">
        <v>94.784999999999997</v>
      </c>
      <c r="P232">
        <v>-0.85106999999999999</v>
      </c>
      <c r="T232">
        <v>1E-3</v>
      </c>
      <c r="U232">
        <v>94.611000000000004</v>
      </c>
      <c r="V232">
        <v>-0.83004</v>
      </c>
      <c r="AC232" s="11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5"/>
  <sheetViews>
    <sheetView topLeftCell="C1" workbookViewId="0">
      <selection activeCell="E5" sqref="E5"/>
    </sheetView>
  </sheetViews>
  <sheetFormatPr defaultRowHeight="14.4" x14ac:dyDescent="0.3"/>
  <cols>
    <col min="9" max="9" width="12.6640625" bestFit="1" customWidth="1"/>
    <col min="10" max="10" width="13.33203125" bestFit="1" customWidth="1"/>
    <col min="11" max="12" width="12" bestFit="1" customWidth="1"/>
    <col min="13" max="13" width="12.6640625" bestFit="1" customWidth="1"/>
    <col min="14" max="14" width="10.77734375" customWidth="1"/>
    <col min="15" max="15" width="10.21875" customWidth="1"/>
  </cols>
  <sheetData>
    <row r="1" spans="1:19" x14ac:dyDescent="0.3">
      <c r="A1" s="1" t="s">
        <v>0</v>
      </c>
      <c r="F1" s="1" t="s">
        <v>1</v>
      </c>
      <c r="H1" t="s">
        <v>2</v>
      </c>
      <c r="K1" t="s">
        <v>63</v>
      </c>
      <c r="L1">
        <f>TINV(0.05,97)</f>
        <v>1.9847231860139838</v>
      </c>
    </row>
    <row r="3" spans="1:19" x14ac:dyDescent="0.3">
      <c r="A3">
        <v>1</v>
      </c>
      <c r="F3" s="10">
        <v>1</v>
      </c>
      <c r="G3" s="10"/>
      <c r="H3" s="10"/>
    </row>
    <row r="4" spans="1:19" x14ac:dyDescent="0.3">
      <c r="A4" t="s">
        <v>9</v>
      </c>
      <c r="B4" t="s">
        <v>10</v>
      </c>
      <c r="C4" t="s">
        <v>11</v>
      </c>
      <c r="D4" t="s">
        <v>8</v>
      </c>
      <c r="E4" t="s">
        <v>6</v>
      </c>
      <c r="F4" t="s">
        <v>9</v>
      </c>
      <c r="G4" t="s">
        <v>10</v>
      </c>
      <c r="H4" t="s">
        <v>11</v>
      </c>
      <c r="I4" t="s">
        <v>56</v>
      </c>
      <c r="J4" t="s">
        <v>57</v>
      </c>
      <c r="K4" t="s">
        <v>65</v>
      </c>
      <c r="L4" t="s">
        <v>64</v>
      </c>
      <c r="M4" s="12" t="s">
        <v>66</v>
      </c>
      <c r="N4" s="12" t="s">
        <v>65</v>
      </c>
      <c r="O4" s="12" t="s">
        <v>67</v>
      </c>
      <c r="P4" t="s">
        <v>58</v>
      </c>
      <c r="Q4" t="s">
        <v>59</v>
      </c>
      <c r="R4" t="s">
        <v>60</v>
      </c>
      <c r="S4" t="s">
        <v>61</v>
      </c>
    </row>
    <row r="5" spans="1:19" x14ac:dyDescent="0.3">
      <c r="A5">
        <v>1000000</v>
      </c>
      <c r="B5">
        <v>4.9888641468714923</v>
      </c>
      <c r="C5">
        <v>3.9153329743973633E-2</v>
      </c>
      <c r="D5">
        <f>+LOG(A5)</f>
        <v>6</v>
      </c>
      <c r="E5" s="2">
        <v>5.3454652737983582E-2</v>
      </c>
      <c r="F5">
        <v>1000000</v>
      </c>
      <c r="G5">
        <v>4.9871999999999996</v>
      </c>
      <c r="H5">
        <v>-7.9801999999999998E-3</v>
      </c>
      <c r="I5">
        <f>(B5-G5)/G5</f>
        <v>3.3368360432560023E-4</v>
      </c>
      <c r="J5">
        <f>(C5-H5)/H5</f>
        <v>-5.906309333597358</v>
      </c>
      <c r="K5">
        <f>+E5/G5</f>
        <v>1.0718369573705403E-2</v>
      </c>
      <c r="L5">
        <f>-E5/H5*$L$1</f>
        <v>13.294489948798514</v>
      </c>
      <c r="M5">
        <f>E5/H5*$L$1</f>
        <v>-13.294489948798514</v>
      </c>
      <c r="N5" s="14">
        <f>E5*$L$1/G5</f>
        <v>2.1272996609199932E-2</v>
      </c>
      <c r="O5" s="15">
        <f>-E5*$L$1/G5</f>
        <v>-2.1272996609199932E-2</v>
      </c>
      <c r="P5">
        <f>G5+E5*$L$1</f>
        <v>5.0932926886894014</v>
      </c>
      <c r="Q5">
        <f>+G5-E5*$L$1</f>
        <v>4.8811073113105978</v>
      </c>
      <c r="R5">
        <f>+H5+E5*$L$1</f>
        <v>9.8112488689401894E-2</v>
      </c>
      <c r="S5">
        <f>H5-E5*$L$1</f>
        <v>-0.11407288868940191</v>
      </c>
    </row>
    <row r="6" spans="1:19" x14ac:dyDescent="0.3">
      <c r="A6">
        <v>812830.5</v>
      </c>
      <c r="B6">
        <v>4.9773022523186228</v>
      </c>
      <c r="C6">
        <v>-6.5363736883457563E-2</v>
      </c>
      <c r="D6">
        <f t="shared" ref="D6:D69" si="0">+LOG(A6)</f>
        <v>5.9099999913635388</v>
      </c>
      <c r="E6" s="2">
        <v>5.3463804114087139E-2</v>
      </c>
      <c r="F6">
        <v>812830.5</v>
      </c>
      <c r="G6">
        <v>4.9871999999999996</v>
      </c>
      <c r="H6">
        <v>-9.8177999999999998E-3</v>
      </c>
      <c r="I6">
        <f t="shared" ref="I6:I69" si="1">(B6-G6)/G6</f>
        <v>-1.9846301895606465E-3</v>
      </c>
      <c r="J6">
        <f t="shared" ref="J6:J69" si="2">(C6-H6)/H6</f>
        <v>5.6576765551811565</v>
      </c>
      <c r="K6">
        <f t="shared" ref="K6:K69" si="3">+E6/G6</f>
        <v>1.0720204546456356E-2</v>
      </c>
      <c r="L6">
        <f t="shared" ref="L6:L69" si="4">-E6/H6*$L$1</f>
        <v>10.808007052266145</v>
      </c>
      <c r="M6">
        <f t="shared" ref="M6:M69" si="5">E6/H6*$L$1</f>
        <v>-10.808007052266145</v>
      </c>
      <c r="N6" s="14">
        <f t="shared" ref="N6:N69" si="6">E6*$L$1/G6</f>
        <v>2.1276638522164455E-2</v>
      </c>
      <c r="O6" s="15">
        <f t="shared" ref="O6:O69" si="7">-E6*$L$1/G6</f>
        <v>-2.1276638522164455E-2</v>
      </c>
      <c r="P6">
        <f t="shared" ref="P6:P69" si="8">G6+E6*$L$1</f>
        <v>5.0933108516377379</v>
      </c>
      <c r="Q6">
        <f t="shared" ref="Q6:Q69" si="9">+G6-E6*$L$1</f>
        <v>4.8810891483622614</v>
      </c>
      <c r="R6">
        <f t="shared" ref="R6:R69" si="10">+H6+E6*$L$1</f>
        <v>9.6293051637738561E-2</v>
      </c>
      <c r="S6">
        <f t="shared" ref="S6:S69" si="11">H6-E6*$L$1</f>
        <v>-0.11592865163773856</v>
      </c>
    </row>
    <row r="7" spans="1:19" x14ac:dyDescent="0.3">
      <c r="A7">
        <v>660693.4</v>
      </c>
      <c r="B7">
        <v>4.9411434146168176</v>
      </c>
      <c r="C7">
        <v>-6.5735655477112159E-2</v>
      </c>
      <c r="D7">
        <f t="shared" si="0"/>
        <v>5.8199999684431036</v>
      </c>
      <c r="E7" s="2">
        <v>5.3475065047720885E-2</v>
      </c>
      <c r="F7">
        <v>660693.4</v>
      </c>
      <c r="G7">
        <v>4.9871999999999996</v>
      </c>
      <c r="H7">
        <v>-1.2078999999999999E-2</v>
      </c>
      <c r="I7">
        <f t="shared" si="1"/>
        <v>-9.2349585705770836E-3</v>
      </c>
      <c r="J7">
        <f t="shared" si="2"/>
        <v>4.4421438427942848</v>
      </c>
      <c r="K7">
        <f t="shared" si="3"/>
        <v>1.072246251357894E-2</v>
      </c>
      <c r="L7">
        <f t="shared" si="4"/>
        <v>8.7865884157477954</v>
      </c>
      <c r="M7">
        <f t="shared" si="5"/>
        <v>-8.7865884157477954</v>
      </c>
      <c r="N7" s="14">
        <f t="shared" si="6"/>
        <v>2.1281119961865904E-2</v>
      </c>
      <c r="O7" s="15">
        <f t="shared" si="7"/>
        <v>-2.1281119961865904E-2</v>
      </c>
      <c r="P7">
        <f t="shared" si="8"/>
        <v>5.0933332014738175</v>
      </c>
      <c r="Q7">
        <f t="shared" si="9"/>
        <v>4.8810667985261817</v>
      </c>
      <c r="R7">
        <f t="shared" si="10"/>
        <v>9.4054201473817628E-2</v>
      </c>
      <c r="S7">
        <f t="shared" si="11"/>
        <v>-0.11821220147381761</v>
      </c>
    </row>
    <row r="8" spans="1:19" x14ac:dyDescent="0.3">
      <c r="A8">
        <v>537031.80000000005</v>
      </c>
      <c r="B8">
        <v>5.0521306446898961</v>
      </c>
      <c r="C8">
        <v>1.2045403945753817E-2</v>
      </c>
      <c r="D8">
        <f t="shared" si="0"/>
        <v>5.7300000029353555</v>
      </c>
      <c r="E8" s="2">
        <v>5.3488914621591145E-2</v>
      </c>
      <c r="F8">
        <v>537031.80000000005</v>
      </c>
      <c r="G8">
        <v>4.9871999999999996</v>
      </c>
      <c r="H8">
        <v>-1.486E-2</v>
      </c>
      <c r="I8">
        <f t="shared" si="1"/>
        <v>1.301945875238541E-2</v>
      </c>
      <c r="J8">
        <f t="shared" si="2"/>
        <v>-1.8105924593374036</v>
      </c>
      <c r="K8">
        <f t="shared" si="3"/>
        <v>1.0725239537534318E-2</v>
      </c>
      <c r="L8">
        <f t="shared" si="4"/>
        <v>7.1440571362176541</v>
      </c>
      <c r="M8">
        <f t="shared" si="5"/>
        <v>-7.1440571362176541</v>
      </c>
      <c r="N8" s="14">
        <f t="shared" si="6"/>
        <v>2.1286631585698258E-2</v>
      </c>
      <c r="O8" s="15">
        <f t="shared" si="7"/>
        <v>-2.1286631585698258E-2</v>
      </c>
      <c r="P8">
        <f t="shared" si="8"/>
        <v>5.0933606890441938</v>
      </c>
      <c r="Q8">
        <f t="shared" si="9"/>
        <v>4.8810393109558055</v>
      </c>
      <c r="R8">
        <f t="shared" si="10"/>
        <v>9.1300689044194347E-2</v>
      </c>
      <c r="S8">
        <f t="shared" si="11"/>
        <v>-0.12102068904419434</v>
      </c>
    </row>
    <row r="9" spans="1:19" x14ac:dyDescent="0.3">
      <c r="A9">
        <v>436515.8</v>
      </c>
      <c r="B9">
        <v>5.031910929010337</v>
      </c>
      <c r="C9">
        <v>-4.2581265892619263E-2</v>
      </c>
      <c r="D9">
        <f t="shared" si="0"/>
        <v>5.639999967923897</v>
      </c>
      <c r="E9" s="2">
        <v>5.3505956420147077E-2</v>
      </c>
      <c r="F9">
        <v>436515.8</v>
      </c>
      <c r="G9">
        <v>4.9871999999999996</v>
      </c>
      <c r="H9">
        <v>-1.8282E-2</v>
      </c>
      <c r="I9">
        <f t="shared" si="1"/>
        <v>8.9651365516396683E-3</v>
      </c>
      <c r="J9">
        <f t="shared" si="2"/>
        <v>1.3291360842697333</v>
      </c>
      <c r="K9">
        <f t="shared" si="3"/>
        <v>1.072865664504072E-2</v>
      </c>
      <c r="L9">
        <f t="shared" si="4"/>
        <v>5.8086922818575468</v>
      </c>
      <c r="M9">
        <f t="shared" si="5"/>
        <v>-5.8086922818575468</v>
      </c>
      <c r="N9" s="14">
        <f t="shared" si="6"/>
        <v>2.1293413598195317E-2</v>
      </c>
      <c r="O9" s="15">
        <f t="shared" si="7"/>
        <v>-2.1293413598195317E-2</v>
      </c>
      <c r="P9">
        <f t="shared" si="8"/>
        <v>5.0933945122969195</v>
      </c>
      <c r="Q9">
        <f t="shared" si="9"/>
        <v>4.8810054877030797</v>
      </c>
      <c r="R9">
        <f t="shared" si="10"/>
        <v>8.7912512296919681E-2</v>
      </c>
      <c r="S9">
        <f t="shared" si="11"/>
        <v>-0.12447651229691967</v>
      </c>
    </row>
    <row r="10" spans="1:19" x14ac:dyDescent="0.3">
      <c r="A10">
        <v>354813.4</v>
      </c>
      <c r="B10">
        <v>4.9871593264617786</v>
      </c>
      <c r="C10">
        <v>-3.7451902390112202E-2</v>
      </c>
      <c r="D10">
        <f t="shared" si="0"/>
        <v>5.5500000131781917</v>
      </c>
      <c r="E10" s="2">
        <v>5.3526917533566684E-2</v>
      </c>
      <c r="F10">
        <v>354813.4</v>
      </c>
      <c r="G10">
        <v>4.9871999999999996</v>
      </c>
      <c r="H10">
        <v>-2.2491000000000001E-2</v>
      </c>
      <c r="I10">
        <f t="shared" si="1"/>
        <v>-8.1555859442200805E-6</v>
      </c>
      <c r="J10">
        <f t="shared" si="2"/>
        <v>0.66519507314535598</v>
      </c>
      <c r="K10">
        <f t="shared" si="3"/>
        <v>1.0732859627359377E-2</v>
      </c>
      <c r="L10">
        <f t="shared" si="4"/>
        <v>4.7234944780013448</v>
      </c>
      <c r="M10">
        <f t="shared" si="5"/>
        <v>-4.7234944780013448</v>
      </c>
      <c r="N10" s="14">
        <f t="shared" si="6"/>
        <v>2.1301755354653562E-2</v>
      </c>
      <c r="O10" s="15">
        <f t="shared" si="7"/>
        <v>-2.1301755354653562E-2</v>
      </c>
      <c r="P10">
        <f t="shared" si="8"/>
        <v>5.093436114304728</v>
      </c>
      <c r="Q10">
        <f t="shared" si="9"/>
        <v>4.8809638856952713</v>
      </c>
      <c r="R10">
        <f t="shared" si="10"/>
        <v>8.3745114304728238E-2</v>
      </c>
      <c r="S10">
        <f t="shared" si="11"/>
        <v>-0.12872711430472825</v>
      </c>
    </row>
    <row r="11" spans="1:19" x14ac:dyDescent="0.3">
      <c r="A11">
        <v>288403.20000000001</v>
      </c>
      <c r="B11">
        <v>4.9604669989616923</v>
      </c>
      <c r="C11">
        <v>-7.754676819658507E-2</v>
      </c>
      <c r="D11">
        <f t="shared" si="0"/>
        <v>5.4600000748221209</v>
      </c>
      <c r="E11" s="2">
        <v>5.3552709314607351E-2</v>
      </c>
      <c r="F11">
        <v>288403.20000000001</v>
      </c>
      <c r="G11">
        <v>4.9871999999999996</v>
      </c>
      <c r="H11">
        <v>-2.767E-2</v>
      </c>
      <c r="I11">
        <f t="shared" si="1"/>
        <v>-5.3603226336034924E-3</v>
      </c>
      <c r="J11">
        <f t="shared" si="2"/>
        <v>1.8025575784815711</v>
      </c>
      <c r="K11">
        <f t="shared" si="3"/>
        <v>1.0738031222851972E-2</v>
      </c>
      <c r="L11">
        <f t="shared" si="4"/>
        <v>3.8412469768907931</v>
      </c>
      <c r="M11">
        <f t="shared" si="5"/>
        <v>-3.8412469768907931</v>
      </c>
      <c r="N11" s="14">
        <f t="shared" si="6"/>
        <v>2.1312019540136402E-2</v>
      </c>
      <c r="O11" s="15">
        <f t="shared" si="7"/>
        <v>-2.1312019540136402E-2</v>
      </c>
      <c r="P11">
        <f t="shared" si="8"/>
        <v>5.0934873038505675</v>
      </c>
      <c r="Q11">
        <f t="shared" si="9"/>
        <v>4.8809126961494318</v>
      </c>
      <c r="R11">
        <f t="shared" si="10"/>
        <v>7.8617303850568254E-2</v>
      </c>
      <c r="S11">
        <f t="shared" si="11"/>
        <v>-0.13395730385056825</v>
      </c>
    </row>
    <row r="12" spans="1:19" x14ac:dyDescent="0.3">
      <c r="A12">
        <v>234422.9</v>
      </c>
      <c r="B12">
        <v>5.0458335379062191</v>
      </c>
      <c r="C12">
        <v>-6.5988934997207344E-2</v>
      </c>
      <c r="D12">
        <f t="shared" si="0"/>
        <v>5.3700000342140388</v>
      </c>
      <c r="E12" s="2">
        <v>5.3584442318814943E-2</v>
      </c>
      <c r="F12">
        <v>234422.9</v>
      </c>
      <c r="G12">
        <v>4.9871999999999996</v>
      </c>
      <c r="H12">
        <v>-3.4042000000000003E-2</v>
      </c>
      <c r="I12">
        <f t="shared" si="1"/>
        <v>1.1756805002049148E-2</v>
      </c>
      <c r="J12">
        <f t="shared" si="2"/>
        <v>0.9384564654605293</v>
      </c>
      <c r="K12">
        <f t="shared" si="3"/>
        <v>1.074439411269148E-2</v>
      </c>
      <c r="L12">
        <f t="shared" si="4"/>
        <v>3.1240903906874133</v>
      </c>
      <c r="M12">
        <f t="shared" si="5"/>
        <v>-3.1240903906874133</v>
      </c>
      <c r="N12" s="14">
        <f t="shared" si="6"/>
        <v>2.1324648115130924E-2</v>
      </c>
      <c r="O12" s="15">
        <f t="shared" si="7"/>
        <v>-2.1324648115130924E-2</v>
      </c>
      <c r="P12">
        <f t="shared" si="8"/>
        <v>5.0935502850797807</v>
      </c>
      <c r="Q12">
        <f t="shared" si="9"/>
        <v>4.8808497149202186</v>
      </c>
      <c r="R12">
        <f t="shared" si="10"/>
        <v>7.2308285079780932E-2</v>
      </c>
      <c r="S12">
        <f t="shared" si="11"/>
        <v>-0.14039228507978094</v>
      </c>
    </row>
    <row r="13" spans="1:19" x14ac:dyDescent="0.3">
      <c r="A13">
        <v>190546.1</v>
      </c>
      <c r="B13">
        <v>5.0284738368850412</v>
      </c>
      <c r="C13">
        <v>6.6477013471657465E-3</v>
      </c>
      <c r="D13">
        <f t="shared" si="0"/>
        <v>5.2800000642820892</v>
      </c>
      <c r="E13" s="2">
        <v>5.3623481085290671E-2</v>
      </c>
      <c r="F13">
        <v>190546.1</v>
      </c>
      <c r="G13">
        <v>4.9871999999999996</v>
      </c>
      <c r="H13">
        <v>-4.1881000000000002E-2</v>
      </c>
      <c r="I13">
        <f t="shared" si="1"/>
        <v>8.2759538187844092E-3</v>
      </c>
      <c r="J13">
        <f t="shared" si="2"/>
        <v>-1.1587283337829981</v>
      </c>
      <c r="K13">
        <f t="shared" si="3"/>
        <v>1.0752221905135282E-2</v>
      </c>
      <c r="L13">
        <f t="shared" si="4"/>
        <v>2.5411944849635559</v>
      </c>
      <c r="M13">
        <f t="shared" si="5"/>
        <v>-2.5411944849635559</v>
      </c>
      <c r="N13" s="14">
        <f t="shared" si="6"/>
        <v>2.1340184116289442E-2</v>
      </c>
      <c r="O13" s="15">
        <f t="shared" si="7"/>
        <v>-2.1340184116289442E-2</v>
      </c>
      <c r="P13">
        <f t="shared" si="8"/>
        <v>5.093627766224758</v>
      </c>
      <c r="Q13">
        <f t="shared" si="9"/>
        <v>4.8807722337752413</v>
      </c>
      <c r="R13">
        <f t="shared" si="10"/>
        <v>6.4546766224758689E-2</v>
      </c>
      <c r="S13">
        <f t="shared" si="11"/>
        <v>-0.14830876622475869</v>
      </c>
    </row>
    <row r="14" spans="1:19" x14ac:dyDescent="0.3">
      <c r="A14">
        <v>154881.70000000001</v>
      </c>
      <c r="B14">
        <v>4.8640987356364143</v>
      </c>
      <c r="C14">
        <v>-7.2440579776642255E-2</v>
      </c>
      <c r="D14">
        <f t="shared" si="0"/>
        <v>5.190000106858478</v>
      </c>
      <c r="E14" s="2">
        <v>5.3671508877597328E-2</v>
      </c>
      <c r="F14">
        <v>154881.70000000001</v>
      </c>
      <c r="G14">
        <v>4.9871999999999996</v>
      </c>
      <c r="H14">
        <v>-5.1525000000000001E-2</v>
      </c>
      <c r="I14">
        <f t="shared" si="1"/>
        <v>-2.4683442485479906E-2</v>
      </c>
      <c r="J14">
        <f t="shared" si="2"/>
        <v>0.40593070891105781</v>
      </c>
      <c r="K14">
        <f t="shared" si="3"/>
        <v>1.0761852116938829E-2</v>
      </c>
      <c r="L14">
        <f t="shared" si="4"/>
        <v>2.0674058825370749</v>
      </c>
      <c r="M14">
        <f t="shared" si="5"/>
        <v>-2.0674058825370749</v>
      </c>
      <c r="N14" s="14">
        <f t="shared" si="6"/>
        <v>2.1359297420942173E-2</v>
      </c>
      <c r="O14" s="15">
        <f t="shared" si="7"/>
        <v>-2.1359297420942173E-2</v>
      </c>
      <c r="P14">
        <f t="shared" si="8"/>
        <v>5.0937230880977227</v>
      </c>
      <c r="Q14">
        <f t="shared" si="9"/>
        <v>4.8806769119022766</v>
      </c>
      <c r="R14">
        <f t="shared" si="10"/>
        <v>5.4998088097722789E-2</v>
      </c>
      <c r="S14">
        <f t="shared" si="11"/>
        <v>-0.15804808809772281</v>
      </c>
    </row>
    <row r="15" spans="1:19" x14ac:dyDescent="0.3">
      <c r="A15">
        <v>125892.5</v>
      </c>
      <c r="B15">
        <v>4.9669807357579678</v>
      </c>
      <c r="C15">
        <v>2.1447092714562369E-2</v>
      </c>
      <c r="D15">
        <f t="shared" si="0"/>
        <v>5.0999998579423673</v>
      </c>
      <c r="E15" s="2">
        <v>5.3730592424665581E-2</v>
      </c>
      <c r="F15">
        <v>125892.5</v>
      </c>
      <c r="G15">
        <v>4.9871999999999996</v>
      </c>
      <c r="H15">
        <v>-6.3389000000000001E-2</v>
      </c>
      <c r="I15">
        <f t="shared" si="1"/>
        <v>-4.0542316815110283E-3</v>
      </c>
      <c r="J15">
        <f t="shared" si="2"/>
        <v>-1.3383409221562474</v>
      </c>
      <c r="K15">
        <f t="shared" si="3"/>
        <v>1.0773699154769327E-2</v>
      </c>
      <c r="L15">
        <f t="shared" si="4"/>
        <v>1.6823163732430091</v>
      </c>
      <c r="M15">
        <f t="shared" si="5"/>
        <v>-1.6823163732430091</v>
      </c>
      <c r="N15" s="14">
        <f t="shared" si="6"/>
        <v>2.1382810511609941E-2</v>
      </c>
      <c r="O15" s="15">
        <f t="shared" si="7"/>
        <v>-2.1382810511609941E-2</v>
      </c>
      <c r="P15">
        <f t="shared" si="8"/>
        <v>5.0938403525835003</v>
      </c>
      <c r="Q15">
        <f t="shared" si="9"/>
        <v>4.8805596474164989</v>
      </c>
      <c r="R15">
        <f t="shared" si="10"/>
        <v>4.3251352583501088E-2</v>
      </c>
      <c r="S15">
        <f t="shared" si="11"/>
        <v>-0.1700293525835011</v>
      </c>
    </row>
    <row r="16" spans="1:19" x14ac:dyDescent="0.3">
      <c r="A16">
        <v>102329.3</v>
      </c>
      <c r="B16">
        <v>4.9991722992311018</v>
      </c>
      <c r="C16">
        <v>-6.1054594600026046E-2</v>
      </c>
      <c r="D16">
        <f t="shared" si="0"/>
        <v>5.0100000032761152</v>
      </c>
      <c r="E16" s="2">
        <v>5.380233226972235E-2</v>
      </c>
      <c r="F16">
        <v>102329.3</v>
      </c>
      <c r="G16">
        <v>4.9873000000000003</v>
      </c>
      <c r="H16">
        <v>-7.7986E-2</v>
      </c>
      <c r="I16">
        <f t="shared" si="1"/>
        <v>2.3805063323043643E-3</v>
      </c>
      <c r="J16">
        <f t="shared" si="2"/>
        <v>-0.21710826815035972</v>
      </c>
      <c r="K16">
        <f t="shared" si="3"/>
        <v>1.078786763774434E-2</v>
      </c>
      <c r="L16">
        <f t="shared" si="4"/>
        <v>1.3692552037204924</v>
      </c>
      <c r="M16">
        <f t="shared" si="5"/>
        <v>-1.3692552037204924</v>
      </c>
      <c r="N16" s="14">
        <f t="shared" si="6"/>
        <v>2.1410931028281097E-2</v>
      </c>
      <c r="O16" s="15">
        <f t="shared" si="7"/>
        <v>-2.1410931028281097E-2</v>
      </c>
      <c r="P16">
        <f t="shared" si="8"/>
        <v>5.0940827363173469</v>
      </c>
      <c r="Q16">
        <f t="shared" si="9"/>
        <v>4.8805172636826537</v>
      </c>
      <c r="R16">
        <f t="shared" si="10"/>
        <v>2.8796736317346319E-2</v>
      </c>
      <c r="S16">
        <f t="shared" si="11"/>
        <v>-0.1847687363173463</v>
      </c>
    </row>
    <row r="17" spans="1:19" x14ac:dyDescent="0.3">
      <c r="A17">
        <v>83176.38</v>
      </c>
      <c r="B17">
        <v>4.9758691894185683</v>
      </c>
      <c r="C17">
        <v>-6.5297096967208965E-2</v>
      </c>
      <c r="D17">
        <f t="shared" si="0"/>
        <v>4.9200000150883589</v>
      </c>
      <c r="E17" s="2">
        <v>5.3891759381548422E-2</v>
      </c>
      <c r="F17">
        <v>83176.38</v>
      </c>
      <c r="G17">
        <v>4.9873000000000003</v>
      </c>
      <c r="H17">
        <v>-9.5943000000000001E-2</v>
      </c>
      <c r="I17">
        <f t="shared" si="1"/>
        <v>-2.2919837550241665E-3</v>
      </c>
      <c r="J17">
        <f t="shared" si="2"/>
        <v>-0.31941781091680516</v>
      </c>
      <c r="K17">
        <f t="shared" si="3"/>
        <v>1.080579860476579E-2</v>
      </c>
      <c r="L17">
        <f t="shared" si="4"/>
        <v>1.1148309348221943</v>
      </c>
      <c r="M17">
        <f t="shared" si="5"/>
        <v>-1.1148309348221943</v>
      </c>
      <c r="N17" s="14">
        <f t="shared" si="6"/>
        <v>2.1446519034276218E-2</v>
      </c>
      <c r="O17" s="15">
        <f t="shared" si="7"/>
        <v>-2.1446519034276218E-2</v>
      </c>
      <c r="P17">
        <f t="shared" si="8"/>
        <v>5.0942602243796458</v>
      </c>
      <c r="Q17">
        <f t="shared" si="9"/>
        <v>4.8803397756203548</v>
      </c>
      <c r="R17">
        <f t="shared" si="10"/>
        <v>1.1017224379645779E-2</v>
      </c>
      <c r="S17">
        <f t="shared" si="11"/>
        <v>-0.20290322437964578</v>
      </c>
    </row>
    <row r="18" spans="1:19" x14ac:dyDescent="0.3">
      <c r="A18">
        <v>67608.3</v>
      </c>
      <c r="B18">
        <v>4.9406670151355074</v>
      </c>
      <c r="C18">
        <v>-0.1418745139487648</v>
      </c>
      <c r="D18">
        <f t="shared" si="0"/>
        <v>4.8300000158074186</v>
      </c>
      <c r="E18" s="2">
        <v>5.4000849749448417E-2</v>
      </c>
      <c r="F18">
        <v>67608.3</v>
      </c>
      <c r="G18">
        <v>4.9874000000000001</v>
      </c>
      <c r="H18">
        <v>-0.11804000000000001</v>
      </c>
      <c r="I18">
        <f t="shared" si="1"/>
        <v>-9.3702099018511883E-3</v>
      </c>
      <c r="J18">
        <f t="shared" si="2"/>
        <v>0.20191895924063699</v>
      </c>
      <c r="K18">
        <f t="shared" si="3"/>
        <v>1.0827455136834507E-2</v>
      </c>
      <c r="L18">
        <f t="shared" si="4"/>
        <v>0.90796965911714411</v>
      </c>
      <c r="M18">
        <f t="shared" si="5"/>
        <v>-0.90796965911714411</v>
      </c>
      <c r="N18" s="14">
        <f t="shared" si="6"/>
        <v>2.1489501255601656E-2</v>
      </c>
      <c r="O18" s="15">
        <f t="shared" si="7"/>
        <v>-2.1489501255601656E-2</v>
      </c>
      <c r="P18">
        <f t="shared" si="8"/>
        <v>5.0945767385621874</v>
      </c>
      <c r="Q18">
        <f t="shared" si="9"/>
        <v>4.8802232614378127</v>
      </c>
      <c r="R18">
        <f t="shared" si="10"/>
        <v>-1.0863261437812313E-2</v>
      </c>
      <c r="S18">
        <f t="shared" si="11"/>
        <v>-0.22521673856218771</v>
      </c>
    </row>
    <row r="19" spans="1:19" x14ac:dyDescent="0.3">
      <c r="A19">
        <v>54954.09</v>
      </c>
      <c r="B19">
        <v>4.9970202202585918</v>
      </c>
      <c r="C19">
        <v>-0.21780182254882907</v>
      </c>
      <c r="D19">
        <f t="shared" si="0"/>
        <v>4.740000020659954</v>
      </c>
      <c r="E19" s="2">
        <v>5.4134249778464018E-2</v>
      </c>
      <c r="F19">
        <v>54954.09</v>
      </c>
      <c r="G19">
        <v>4.9875999999999996</v>
      </c>
      <c r="H19">
        <v>-0.14521000000000001</v>
      </c>
      <c r="I19">
        <f t="shared" si="1"/>
        <v>1.8887280973999996E-3</v>
      </c>
      <c r="J19">
        <f t="shared" si="2"/>
        <v>0.4999092524538879</v>
      </c>
      <c r="K19">
        <f t="shared" si="3"/>
        <v>1.0853767298593315E-2</v>
      </c>
      <c r="L19">
        <f t="shared" si="4"/>
        <v>0.73990428133592667</v>
      </c>
      <c r="M19">
        <f t="shared" si="5"/>
        <v>-0.73990428133592667</v>
      </c>
      <c r="N19" s="14">
        <f t="shared" si="6"/>
        <v>2.1541723613118516E-2</v>
      </c>
      <c r="O19" s="15">
        <f t="shared" si="7"/>
        <v>-2.1541723613118516E-2</v>
      </c>
      <c r="P19">
        <f t="shared" si="8"/>
        <v>5.0950415006927896</v>
      </c>
      <c r="Q19">
        <f t="shared" si="9"/>
        <v>4.8801584993072096</v>
      </c>
      <c r="R19">
        <f t="shared" si="10"/>
        <v>-3.7768499307210102E-2</v>
      </c>
      <c r="S19">
        <f t="shared" si="11"/>
        <v>-0.25265150069278991</v>
      </c>
    </row>
    <row r="20" spans="1:19" x14ac:dyDescent="0.3">
      <c r="A20">
        <v>44668.36</v>
      </c>
      <c r="B20">
        <v>5.0148001518224792</v>
      </c>
      <c r="C20">
        <v>-0.12953287429654156</v>
      </c>
      <c r="D20">
        <f t="shared" si="0"/>
        <v>4.6500000076313377</v>
      </c>
      <c r="E20" s="2">
        <v>5.4298874844576545E-2</v>
      </c>
      <c r="F20">
        <v>44668.36</v>
      </c>
      <c r="G20">
        <v>4.9878</v>
      </c>
      <c r="H20">
        <v>-0.17865</v>
      </c>
      <c r="I20">
        <f t="shared" si="1"/>
        <v>5.4132386668429306E-3</v>
      </c>
      <c r="J20">
        <f t="shared" si="2"/>
        <v>-0.27493493256903689</v>
      </c>
      <c r="K20">
        <f t="shared" si="3"/>
        <v>1.0886337632739192E-2</v>
      </c>
      <c r="L20">
        <f t="shared" si="4"/>
        <v>0.60323669677303393</v>
      </c>
      <c r="M20">
        <f t="shared" si="5"/>
        <v>-0.60323669677303393</v>
      </c>
      <c r="N20" s="14">
        <f t="shared" si="6"/>
        <v>2.160636671047406E-2</v>
      </c>
      <c r="O20" s="15">
        <f t="shared" si="7"/>
        <v>-2.160636671047406E-2</v>
      </c>
      <c r="P20">
        <f t="shared" si="8"/>
        <v>5.0955682358785026</v>
      </c>
      <c r="Q20">
        <f t="shared" si="9"/>
        <v>4.8800317641214974</v>
      </c>
      <c r="R20">
        <f t="shared" si="10"/>
        <v>-7.0881764121497479E-2</v>
      </c>
      <c r="S20">
        <f t="shared" si="11"/>
        <v>-0.28641823587850251</v>
      </c>
    </row>
    <row r="21" spans="1:19" x14ac:dyDescent="0.3">
      <c r="A21">
        <v>36307.81</v>
      </c>
      <c r="B21">
        <v>4.9090071622302061</v>
      </c>
      <c r="C21">
        <v>-0.18642936387520051</v>
      </c>
      <c r="D21">
        <f t="shared" si="0"/>
        <v>4.5600000541015735</v>
      </c>
      <c r="E21" s="2">
        <v>5.4500892214939235E-2</v>
      </c>
      <c r="F21">
        <v>36307.81</v>
      </c>
      <c r="G21">
        <v>4.9881000000000002</v>
      </c>
      <c r="H21">
        <v>-0.21979000000000001</v>
      </c>
      <c r="I21">
        <f t="shared" si="1"/>
        <v>-1.585630556119447E-2</v>
      </c>
      <c r="J21">
        <f t="shared" si="2"/>
        <v>-0.1517841399736089</v>
      </c>
      <c r="K21">
        <f t="shared" si="3"/>
        <v>1.0926182757951772E-2</v>
      </c>
      <c r="L21">
        <f t="shared" si="4"/>
        <v>0.49214788860930397</v>
      </c>
      <c r="M21">
        <f t="shared" si="5"/>
        <v>-0.49214788860930397</v>
      </c>
      <c r="N21" s="14">
        <f t="shared" si="6"/>
        <v>2.1685448254333096E-2</v>
      </c>
      <c r="O21" s="15">
        <f t="shared" si="7"/>
        <v>-2.1685448254333096E-2</v>
      </c>
      <c r="P21">
        <f t="shared" si="8"/>
        <v>5.096269184437439</v>
      </c>
      <c r="Q21">
        <f t="shared" si="9"/>
        <v>4.8799308155625614</v>
      </c>
      <c r="R21">
        <f t="shared" si="10"/>
        <v>-0.11162081556256109</v>
      </c>
      <c r="S21">
        <f t="shared" si="11"/>
        <v>-0.32795918443743893</v>
      </c>
    </row>
    <row r="22" spans="1:19" x14ac:dyDescent="0.3">
      <c r="A22">
        <v>29512.09</v>
      </c>
      <c r="B22">
        <v>4.967341892772005</v>
      </c>
      <c r="C22">
        <v>-0.35866454418603155</v>
      </c>
      <c r="D22">
        <f t="shared" si="0"/>
        <v>4.4699999666441936</v>
      </c>
      <c r="E22" s="2">
        <v>5.4748162380407535E-2</v>
      </c>
      <c r="F22">
        <v>29512.09</v>
      </c>
      <c r="G22">
        <v>4.9885999999999999</v>
      </c>
      <c r="H22">
        <v>-0.27039999999999997</v>
      </c>
      <c r="I22">
        <f t="shared" si="1"/>
        <v>-4.2613372946307439E-3</v>
      </c>
      <c r="J22">
        <f t="shared" si="2"/>
        <v>0.32642213086550143</v>
      </c>
      <c r="K22">
        <f t="shared" si="3"/>
        <v>1.0974654688771908E-2</v>
      </c>
      <c r="L22">
        <f t="shared" si="4"/>
        <v>0.40184891741144008</v>
      </c>
      <c r="M22">
        <f t="shared" si="5"/>
        <v>-0.40184891741144008</v>
      </c>
      <c r="N22" s="14">
        <f t="shared" si="6"/>
        <v>2.1781651619302685E-2</v>
      </c>
      <c r="O22" s="15">
        <f t="shared" si="7"/>
        <v>-2.1781651619302685E-2</v>
      </c>
      <c r="P22">
        <f t="shared" si="8"/>
        <v>5.0972599472680535</v>
      </c>
      <c r="Q22">
        <f t="shared" si="9"/>
        <v>4.8799400527319463</v>
      </c>
      <c r="R22">
        <f t="shared" si="10"/>
        <v>-0.16174005273194658</v>
      </c>
      <c r="S22">
        <f t="shared" si="11"/>
        <v>-0.37905994726805337</v>
      </c>
    </row>
    <row r="23" spans="1:19" x14ac:dyDescent="0.3">
      <c r="A23">
        <v>23988.33</v>
      </c>
      <c r="B23">
        <v>5.0200358833090899</v>
      </c>
      <c r="C23">
        <v>-0.33663477622745153</v>
      </c>
      <c r="D23">
        <f t="shared" si="0"/>
        <v>4.3800000146610412</v>
      </c>
      <c r="E23" s="2">
        <v>5.5051541892954553E-2</v>
      </c>
      <c r="F23">
        <v>23988.33</v>
      </c>
      <c r="G23">
        <v>4.9893000000000001</v>
      </c>
      <c r="H23">
        <v>-0.33266000000000001</v>
      </c>
      <c r="I23">
        <f t="shared" si="1"/>
        <v>6.1603598318581421E-3</v>
      </c>
      <c r="J23">
        <f t="shared" si="2"/>
        <v>1.1948464580807778E-2</v>
      </c>
      <c r="K23">
        <f t="shared" si="3"/>
        <v>1.1033920969465566E-2</v>
      </c>
      <c r="L23">
        <f t="shared" si="4"/>
        <v>0.32844968322241042</v>
      </c>
      <c r="M23">
        <f t="shared" si="5"/>
        <v>-0.32844968322241042</v>
      </c>
      <c r="N23" s="14">
        <f t="shared" si="6"/>
        <v>2.1899278780744207E-2</v>
      </c>
      <c r="O23" s="15">
        <f t="shared" si="7"/>
        <v>-2.1899278780744207E-2</v>
      </c>
      <c r="P23">
        <f t="shared" si="8"/>
        <v>5.0985620716207674</v>
      </c>
      <c r="Q23">
        <f t="shared" si="9"/>
        <v>4.8800379283792328</v>
      </c>
      <c r="R23">
        <f t="shared" si="10"/>
        <v>-0.22339792837923295</v>
      </c>
      <c r="S23">
        <f t="shared" si="11"/>
        <v>-0.44192207162076708</v>
      </c>
    </row>
    <row r="24" spans="1:19" x14ac:dyDescent="0.3">
      <c r="A24">
        <v>19498.45</v>
      </c>
      <c r="B24">
        <v>4.9972776675159922</v>
      </c>
      <c r="C24">
        <v>-0.43480339270364116</v>
      </c>
      <c r="D24">
        <f t="shared" si="0"/>
        <v>4.2900000891470293</v>
      </c>
      <c r="E24" s="2">
        <v>5.5421514641802977E-2</v>
      </c>
      <c r="F24">
        <v>19498.45</v>
      </c>
      <c r="G24">
        <v>4.9904999999999999</v>
      </c>
      <c r="H24">
        <v>-0.40925</v>
      </c>
      <c r="I24">
        <f t="shared" si="1"/>
        <v>1.3581139196457853E-3</v>
      </c>
      <c r="J24">
        <f t="shared" si="2"/>
        <v>6.2439566777376061E-2</v>
      </c>
      <c r="K24">
        <f t="shared" si="3"/>
        <v>1.1105403194430012E-2</v>
      </c>
      <c r="L24">
        <f t="shared" si="4"/>
        <v>0.26877547981331673</v>
      </c>
      <c r="M24">
        <f t="shared" si="5"/>
        <v>-0.26877547981331673</v>
      </c>
      <c r="N24" s="14">
        <f t="shared" si="6"/>
        <v>2.2041151210019008E-2</v>
      </c>
      <c r="O24" s="15">
        <f t="shared" si="7"/>
        <v>-2.2041151210019008E-2</v>
      </c>
      <c r="P24">
        <f t="shared" si="8"/>
        <v>5.1004963651135995</v>
      </c>
      <c r="Q24">
        <f t="shared" si="9"/>
        <v>4.8805036348864004</v>
      </c>
      <c r="R24">
        <f t="shared" si="10"/>
        <v>-0.29925363488640017</v>
      </c>
      <c r="S24">
        <f t="shared" si="11"/>
        <v>-0.51924636511359989</v>
      </c>
    </row>
    <row r="25" spans="1:19" x14ac:dyDescent="0.3">
      <c r="A25">
        <v>15848.93</v>
      </c>
      <c r="B25">
        <v>5.0715831085143508</v>
      </c>
      <c r="C25">
        <v>-0.59527264246293343</v>
      </c>
      <c r="D25">
        <f t="shared" si="0"/>
        <v>4.1999999472615537</v>
      </c>
      <c r="E25" s="2">
        <v>5.5874514857003829E-2</v>
      </c>
      <c r="F25">
        <v>15848.93</v>
      </c>
      <c r="G25">
        <v>4.9922000000000004</v>
      </c>
      <c r="H25">
        <v>-0.50346999999999997</v>
      </c>
      <c r="I25">
        <f t="shared" si="1"/>
        <v>1.5901427930441563E-2</v>
      </c>
      <c r="J25">
        <f t="shared" si="2"/>
        <v>0.18233984639190709</v>
      </c>
      <c r="K25">
        <f t="shared" si="3"/>
        <v>1.1192363057770887E-2</v>
      </c>
      <c r="L25">
        <f t="shared" si="4"/>
        <v>0.22026227013323199</v>
      </c>
      <c r="M25">
        <f t="shared" si="5"/>
        <v>-0.22026227013323199</v>
      </c>
      <c r="N25" s="14">
        <f t="shared" si="6"/>
        <v>2.2213742467044249E-2</v>
      </c>
      <c r="O25" s="15">
        <f t="shared" si="7"/>
        <v>-2.2213742467044249E-2</v>
      </c>
      <c r="P25">
        <f t="shared" si="8"/>
        <v>5.1030954451439783</v>
      </c>
      <c r="Q25">
        <f t="shared" si="9"/>
        <v>4.8813045548560225</v>
      </c>
      <c r="R25">
        <f t="shared" si="10"/>
        <v>-0.39257455485602166</v>
      </c>
      <c r="S25">
        <f t="shared" si="11"/>
        <v>-0.61436544514397828</v>
      </c>
    </row>
    <row r="26" spans="1:19" x14ac:dyDescent="0.3">
      <c r="A26">
        <v>12882.5</v>
      </c>
      <c r="B26">
        <v>4.9995550032245752</v>
      </c>
      <c r="C26">
        <v>-0.60007944047084771</v>
      </c>
      <c r="D26">
        <f t="shared" si="0"/>
        <v>4.1100001511331126</v>
      </c>
      <c r="E26" s="2">
        <v>5.6426894890750284E-2</v>
      </c>
      <c r="F26">
        <v>12882.5</v>
      </c>
      <c r="G26">
        <v>4.9947999999999997</v>
      </c>
      <c r="H26">
        <v>-0.61936999999999998</v>
      </c>
      <c r="I26">
        <f t="shared" si="1"/>
        <v>9.5199071525898149E-4</v>
      </c>
      <c r="J26">
        <f t="shared" si="2"/>
        <v>-3.1145453491696826E-2</v>
      </c>
      <c r="K26">
        <f t="shared" si="3"/>
        <v>1.129712799126097E-2</v>
      </c>
      <c r="L26">
        <f t="shared" si="4"/>
        <v>0.18081561361455364</v>
      </c>
      <c r="M26">
        <f t="shared" si="5"/>
        <v>-0.18081561361455364</v>
      </c>
      <c r="N26" s="14">
        <f t="shared" si="6"/>
        <v>2.2421671859623227E-2</v>
      </c>
      <c r="O26" s="15">
        <f t="shared" si="7"/>
        <v>-2.2421671859623227E-2</v>
      </c>
      <c r="P26">
        <f t="shared" si="8"/>
        <v>5.106791766604446</v>
      </c>
      <c r="Q26">
        <f t="shared" si="9"/>
        <v>4.8828082333955534</v>
      </c>
      <c r="R26">
        <f t="shared" si="10"/>
        <v>-0.50737823339555388</v>
      </c>
      <c r="S26">
        <f t="shared" si="11"/>
        <v>-0.73136176660444607</v>
      </c>
    </row>
    <row r="27" spans="1:19" x14ac:dyDescent="0.3">
      <c r="A27">
        <v>10471.290000000001</v>
      </c>
      <c r="B27">
        <v>4.9279850846864282</v>
      </c>
      <c r="C27">
        <v>-0.76277330335110427</v>
      </c>
      <c r="D27">
        <f t="shared" si="0"/>
        <v>4.0200001874449498</v>
      </c>
      <c r="E27" s="2">
        <v>5.7099638560068069E-2</v>
      </c>
      <c r="F27">
        <v>10471.290000000001</v>
      </c>
      <c r="G27">
        <v>4.9987000000000004</v>
      </c>
      <c r="H27">
        <v>-0.76193</v>
      </c>
      <c r="I27">
        <f t="shared" si="1"/>
        <v>-1.4146661194625045E-2</v>
      </c>
      <c r="J27">
        <f t="shared" si="2"/>
        <v>1.1067989856079618E-3</v>
      </c>
      <c r="K27">
        <f t="shared" si="3"/>
        <v>1.1422897665406618E-2</v>
      </c>
      <c r="L27">
        <f t="shared" si="4"/>
        <v>0.14873672983500483</v>
      </c>
      <c r="M27">
        <f t="shared" si="5"/>
        <v>-0.14873672983500483</v>
      </c>
      <c r="N27" s="14">
        <f t="shared" si="6"/>
        <v>2.267128984799752E-2</v>
      </c>
      <c r="O27" s="15">
        <f t="shared" si="7"/>
        <v>-2.267128984799752E-2</v>
      </c>
      <c r="P27">
        <f t="shared" si="8"/>
        <v>5.1120269765631852</v>
      </c>
      <c r="Q27">
        <f t="shared" si="9"/>
        <v>4.8853730234368156</v>
      </c>
      <c r="R27">
        <f t="shared" si="10"/>
        <v>-0.64860302343681475</v>
      </c>
      <c r="S27">
        <f t="shared" si="11"/>
        <v>-0.87525697656318524</v>
      </c>
    </row>
    <row r="28" spans="1:19" x14ac:dyDescent="0.3">
      <c r="A28">
        <v>8511.3799999999992</v>
      </c>
      <c r="B28">
        <v>5.0642484800492458</v>
      </c>
      <c r="C28">
        <v>-0.88126923935826873</v>
      </c>
      <c r="D28">
        <f t="shared" si="0"/>
        <v>3.9299999805071786</v>
      </c>
      <c r="E28" s="2">
        <v>5.8004333657118004E-2</v>
      </c>
      <c r="F28">
        <v>8511.3799999999992</v>
      </c>
      <c r="G28">
        <v>5.0045999999999999</v>
      </c>
      <c r="H28">
        <v>-0.93727000000000005</v>
      </c>
      <c r="I28">
        <f t="shared" si="1"/>
        <v>1.1918730777533835E-2</v>
      </c>
      <c r="J28">
        <f t="shared" si="2"/>
        <v>-5.9748803057530185E-2</v>
      </c>
      <c r="K28">
        <f t="shared" si="3"/>
        <v>1.1590203743979141E-2</v>
      </c>
      <c r="L28">
        <f t="shared" si="4"/>
        <v>0.12282751597573099</v>
      </c>
      <c r="M28">
        <f t="shared" si="5"/>
        <v>-0.12282751597573099</v>
      </c>
      <c r="N28" s="14">
        <f t="shared" si="6"/>
        <v>2.3003346101301482E-2</v>
      </c>
      <c r="O28" s="15">
        <f t="shared" si="7"/>
        <v>-2.3003346101301482E-2</v>
      </c>
      <c r="P28">
        <f t="shared" si="8"/>
        <v>5.1197225458985738</v>
      </c>
      <c r="Q28">
        <f t="shared" si="9"/>
        <v>4.8894774541014261</v>
      </c>
      <c r="R28">
        <f t="shared" si="10"/>
        <v>-0.82214745410142664</v>
      </c>
      <c r="S28">
        <f t="shared" si="11"/>
        <v>-1.0523925458985735</v>
      </c>
    </row>
    <row r="29" spans="1:19" x14ac:dyDescent="0.3">
      <c r="A29">
        <v>6918.31</v>
      </c>
      <c r="B29">
        <v>5.0263230916000667</v>
      </c>
      <c r="C29">
        <v>-1.2025038345575827</v>
      </c>
      <c r="D29">
        <f t="shared" si="0"/>
        <v>3.8400000182555361</v>
      </c>
      <c r="E29" s="2">
        <v>5.9163112784871817E-2</v>
      </c>
      <c r="F29">
        <v>6918.31</v>
      </c>
      <c r="G29">
        <v>5.0134999999999996</v>
      </c>
      <c r="H29">
        <v>-1.1529</v>
      </c>
      <c r="I29">
        <f t="shared" si="1"/>
        <v>2.5577124962734847E-3</v>
      </c>
      <c r="J29">
        <f t="shared" si="2"/>
        <v>4.3025270671855895E-2</v>
      </c>
      <c r="K29">
        <f t="shared" si="3"/>
        <v>1.1800760503614605E-2</v>
      </c>
      <c r="L29">
        <f t="shared" si="4"/>
        <v>0.10184959814458795</v>
      </c>
      <c r="M29">
        <f t="shared" si="5"/>
        <v>-0.10184959814458795</v>
      </c>
      <c r="N29" s="14">
        <f t="shared" si="6"/>
        <v>2.3421242984121963E-2</v>
      </c>
      <c r="O29" s="15">
        <f t="shared" si="7"/>
        <v>-2.3421242984121963E-2</v>
      </c>
      <c r="P29">
        <f t="shared" si="8"/>
        <v>5.1309224017008948</v>
      </c>
      <c r="Q29">
        <f t="shared" si="9"/>
        <v>4.8960775982991045</v>
      </c>
      <c r="R29">
        <f t="shared" si="10"/>
        <v>-1.0354775982991047</v>
      </c>
      <c r="S29">
        <f t="shared" si="11"/>
        <v>-1.2703224017008954</v>
      </c>
    </row>
    <row r="30" spans="1:19" x14ac:dyDescent="0.3">
      <c r="A30">
        <v>5623.4129999999996</v>
      </c>
      <c r="B30">
        <v>5.0055443656774878</v>
      </c>
      <c r="C30">
        <v>-1.3945322443350836</v>
      </c>
      <c r="D30">
        <f t="shared" si="0"/>
        <v>3.7499999805455699</v>
      </c>
      <c r="E30" s="2">
        <v>6.0613104890469754E-2</v>
      </c>
      <c r="F30">
        <v>5623.4129999999996</v>
      </c>
      <c r="G30">
        <v>5.0270999999999999</v>
      </c>
      <c r="H30">
        <v>-1.4179999999999999</v>
      </c>
      <c r="I30">
        <f t="shared" si="1"/>
        <v>-4.2878865195663633E-3</v>
      </c>
      <c r="J30">
        <f t="shared" si="2"/>
        <v>-1.6549898212211794E-2</v>
      </c>
      <c r="K30">
        <f t="shared" si="3"/>
        <v>1.2057270571595901E-2</v>
      </c>
      <c r="L30">
        <f t="shared" si="4"/>
        <v>8.483796519916284E-2</v>
      </c>
      <c r="M30">
        <f t="shared" si="5"/>
        <v>-8.483796519916284E-2</v>
      </c>
      <c r="N30" s="14">
        <f t="shared" si="6"/>
        <v>2.3930344463490464E-2</v>
      </c>
      <c r="O30" s="15">
        <f t="shared" si="7"/>
        <v>-2.3930344463490464E-2</v>
      </c>
      <c r="P30">
        <f t="shared" si="8"/>
        <v>5.1474002346524124</v>
      </c>
      <c r="Q30">
        <f t="shared" si="9"/>
        <v>4.9067997653475874</v>
      </c>
      <c r="R30">
        <f t="shared" si="10"/>
        <v>-1.297699765347587</v>
      </c>
      <c r="S30">
        <f t="shared" si="11"/>
        <v>-1.5383002346524128</v>
      </c>
    </row>
    <row r="31" spans="1:19" x14ac:dyDescent="0.3">
      <c r="A31">
        <v>4570.8819999999996</v>
      </c>
      <c r="B31">
        <v>5.0651538832827994</v>
      </c>
      <c r="C31">
        <v>-1.675722705408051</v>
      </c>
      <c r="D31">
        <f t="shared" si="0"/>
        <v>3.6600000098672476</v>
      </c>
      <c r="E31" s="2">
        <v>6.2431229272564219E-2</v>
      </c>
      <c r="F31">
        <v>4570.8819999999996</v>
      </c>
      <c r="G31">
        <v>5.0476000000000001</v>
      </c>
      <c r="H31">
        <v>-1.7438</v>
      </c>
      <c r="I31">
        <f t="shared" si="1"/>
        <v>3.4776692453441786E-3</v>
      </c>
      <c r="J31">
        <f t="shared" si="2"/>
        <v>-3.9039623002608673E-2</v>
      </c>
      <c r="K31">
        <f t="shared" si="3"/>
        <v>1.2368497755876895E-2</v>
      </c>
      <c r="L31">
        <f t="shared" si="4"/>
        <v>7.1056719961356318E-2</v>
      </c>
      <c r="M31">
        <f t="shared" si="5"/>
        <v>-7.1056719961356318E-2</v>
      </c>
      <c r="N31" s="14">
        <f t="shared" si="6"/>
        <v>2.45480442722508E-2</v>
      </c>
      <c r="O31" s="15">
        <f t="shared" si="7"/>
        <v>-2.45480442722508E-2</v>
      </c>
      <c r="P31">
        <f t="shared" si="8"/>
        <v>5.1715087082686129</v>
      </c>
      <c r="Q31">
        <f t="shared" si="9"/>
        <v>4.9236912917313873</v>
      </c>
      <c r="R31">
        <f t="shared" si="10"/>
        <v>-1.6198912917313868</v>
      </c>
      <c r="S31">
        <f t="shared" si="11"/>
        <v>-1.8677087082686132</v>
      </c>
    </row>
    <row r="32" spans="1:19" x14ac:dyDescent="0.3">
      <c r="A32">
        <v>3715.3519999999999</v>
      </c>
      <c r="B32">
        <v>5.002009527621798</v>
      </c>
      <c r="C32">
        <v>-2.1027845056887897</v>
      </c>
      <c r="D32">
        <f t="shared" si="0"/>
        <v>3.569999965987769</v>
      </c>
      <c r="E32" s="2">
        <v>6.4720065257494866E-2</v>
      </c>
      <c r="F32">
        <v>3715.3519999999999</v>
      </c>
      <c r="G32">
        <v>5.0785999999999998</v>
      </c>
      <c r="H32">
        <v>-2.1440000000000001</v>
      </c>
      <c r="I32">
        <f t="shared" si="1"/>
        <v>-1.5081020828220736E-2</v>
      </c>
      <c r="J32">
        <f t="shared" si="2"/>
        <v>-1.9223644734706346E-2</v>
      </c>
      <c r="K32">
        <f t="shared" si="3"/>
        <v>1.2743682364725489E-2</v>
      </c>
      <c r="L32">
        <f t="shared" si="4"/>
        <v>5.991204016645902E-2</v>
      </c>
      <c r="M32">
        <f t="shared" si="5"/>
        <v>-5.991204016645902E-2</v>
      </c>
      <c r="N32" s="14">
        <f t="shared" si="6"/>
        <v>2.5292681864468192E-2</v>
      </c>
      <c r="O32" s="15">
        <f t="shared" si="7"/>
        <v>-2.5292681864468192E-2</v>
      </c>
      <c r="P32">
        <f t="shared" si="8"/>
        <v>5.2070514141168882</v>
      </c>
      <c r="Q32">
        <f t="shared" si="9"/>
        <v>4.9501485858831114</v>
      </c>
      <c r="R32">
        <f t="shared" si="10"/>
        <v>-2.0155485858831121</v>
      </c>
      <c r="S32">
        <f t="shared" si="11"/>
        <v>-2.2724514141168881</v>
      </c>
    </row>
    <row r="33" spans="1:19" x14ac:dyDescent="0.3">
      <c r="A33">
        <v>3019.9520000000002</v>
      </c>
      <c r="B33">
        <v>5.2138306669816492</v>
      </c>
      <c r="C33">
        <v>-2.7127275803142927</v>
      </c>
      <c r="D33">
        <f t="shared" si="0"/>
        <v>3.4800000402085423</v>
      </c>
      <c r="E33" s="2">
        <v>6.7612856326871515E-2</v>
      </c>
      <c r="F33">
        <v>3019.9520000000002</v>
      </c>
      <c r="G33">
        <v>5.1254</v>
      </c>
      <c r="H33">
        <v>-2.6352000000000002</v>
      </c>
      <c r="I33">
        <f t="shared" si="1"/>
        <v>1.7253417680893054E-2</v>
      </c>
      <c r="J33">
        <f t="shared" si="2"/>
        <v>2.941999860135569E-2</v>
      </c>
      <c r="K33">
        <f t="shared" si="3"/>
        <v>1.3191722856142256E-2</v>
      </c>
      <c r="L33">
        <f t="shared" si="4"/>
        <v>5.0923195060934338E-2</v>
      </c>
      <c r="M33">
        <f t="shared" si="5"/>
        <v>-5.0923195060934338E-2</v>
      </c>
      <c r="N33" s="14">
        <f t="shared" si="6"/>
        <v>2.6181918216056147E-2</v>
      </c>
      <c r="O33" s="15">
        <f t="shared" si="7"/>
        <v>-2.6181918216056147E-2</v>
      </c>
      <c r="P33">
        <f t="shared" si="8"/>
        <v>5.2595928036245745</v>
      </c>
      <c r="Q33">
        <f t="shared" si="9"/>
        <v>4.9912071963754254</v>
      </c>
      <c r="R33">
        <f t="shared" si="10"/>
        <v>-2.5010071963754261</v>
      </c>
      <c r="S33">
        <f t="shared" si="11"/>
        <v>-2.7693928036245743</v>
      </c>
    </row>
    <row r="34" spans="1:19" x14ac:dyDescent="0.3">
      <c r="A34">
        <v>2454.7089999999998</v>
      </c>
      <c r="B34">
        <v>5.2619198615322453</v>
      </c>
      <c r="C34">
        <v>-3.3878517069214724</v>
      </c>
      <c r="D34">
        <f t="shared" si="0"/>
        <v>3.3900000149172578</v>
      </c>
      <c r="E34" s="2">
        <v>7.1286994717292565E-2</v>
      </c>
      <c r="F34">
        <v>2454.7089999999998</v>
      </c>
      <c r="G34">
        <v>5.1961000000000004</v>
      </c>
      <c r="H34">
        <v>-3.2374999999999998</v>
      </c>
      <c r="I34">
        <f t="shared" si="1"/>
        <v>1.2667166053818237E-2</v>
      </c>
      <c r="J34">
        <f t="shared" si="2"/>
        <v>4.6440681674586134E-2</v>
      </c>
      <c r="K34">
        <f t="shared" si="3"/>
        <v>1.3719326940838814E-2</v>
      </c>
      <c r="L34">
        <f t="shared" si="4"/>
        <v>4.3701915452252334E-2</v>
      </c>
      <c r="M34">
        <f t="shared" si="5"/>
        <v>-4.3701915452252334E-2</v>
      </c>
      <c r="N34" s="14">
        <f t="shared" si="6"/>
        <v>2.7229066275989092E-2</v>
      </c>
      <c r="O34" s="15">
        <f t="shared" si="7"/>
        <v>-2.7229066275989092E-2</v>
      </c>
      <c r="P34">
        <f t="shared" si="8"/>
        <v>5.3375849512766678</v>
      </c>
      <c r="Q34">
        <f t="shared" si="9"/>
        <v>5.054615048723333</v>
      </c>
      <c r="R34">
        <f t="shared" si="10"/>
        <v>-3.0960150487233329</v>
      </c>
      <c r="S34">
        <f t="shared" si="11"/>
        <v>-3.3789849512766668</v>
      </c>
    </row>
    <row r="35" spans="1:19" x14ac:dyDescent="0.3">
      <c r="A35">
        <v>1995.2619999999999</v>
      </c>
      <c r="B35">
        <v>5.3078983044129728</v>
      </c>
      <c r="C35">
        <v>-3.896192569257396</v>
      </c>
      <c r="D35">
        <f t="shared" si="0"/>
        <v>3.2999999314429704</v>
      </c>
      <c r="E35" s="2">
        <v>7.59745179782359E-2</v>
      </c>
      <c r="F35">
        <v>1995.2619999999999</v>
      </c>
      <c r="G35">
        <v>5.3026999999999997</v>
      </c>
      <c r="H35">
        <v>-3.9744999999999999</v>
      </c>
      <c r="I35">
        <f t="shared" si="1"/>
        <v>9.803127487832779E-4</v>
      </c>
      <c r="J35">
        <f t="shared" si="2"/>
        <v>-1.9702460873720955E-2</v>
      </c>
      <c r="K35">
        <f t="shared" si="3"/>
        <v>1.432751578973653E-2</v>
      </c>
      <c r="L35">
        <f t="shared" si="4"/>
        <v>3.7938957699746145E-2</v>
      </c>
      <c r="M35">
        <f t="shared" si="5"/>
        <v>-3.7938957699746145E-2</v>
      </c>
      <c r="N35" s="14">
        <f t="shared" si="6"/>
        <v>2.8436152785871548E-2</v>
      </c>
      <c r="O35" s="15">
        <f t="shared" si="7"/>
        <v>-2.8436152785871548E-2</v>
      </c>
      <c r="P35">
        <f t="shared" si="8"/>
        <v>5.4534883873776412</v>
      </c>
      <c r="Q35">
        <f t="shared" si="9"/>
        <v>5.1519116126223583</v>
      </c>
      <c r="R35">
        <f t="shared" si="10"/>
        <v>-3.8237116126223589</v>
      </c>
      <c r="S35">
        <f t="shared" si="11"/>
        <v>-4.1252883873776414</v>
      </c>
    </row>
    <row r="36" spans="1:19" x14ac:dyDescent="0.3">
      <c r="A36">
        <v>1621.81</v>
      </c>
      <c r="B36">
        <v>5.3221898208526897</v>
      </c>
      <c r="C36">
        <v>-4.8412195485767731</v>
      </c>
      <c r="D36">
        <f t="shared" si="0"/>
        <v>3.2099999739288543</v>
      </c>
      <c r="E36" s="2">
        <v>8.1985633904103919E-2</v>
      </c>
      <c r="F36">
        <v>1621.81</v>
      </c>
      <c r="G36">
        <v>5.4631999999999996</v>
      </c>
      <c r="H36">
        <v>-4.8739999999999997</v>
      </c>
      <c r="I36">
        <f t="shared" si="1"/>
        <v>-2.5810912861932562E-2</v>
      </c>
      <c r="J36">
        <f t="shared" si="2"/>
        <v>-6.7255747688195755E-3</v>
      </c>
      <c r="K36">
        <f t="shared" si="3"/>
        <v>1.5006888619143345E-2</v>
      </c>
      <c r="L36">
        <f t="shared" si="4"/>
        <v>3.3385061249390488E-2</v>
      </c>
      <c r="M36">
        <f t="shared" si="5"/>
        <v>-3.3385061249390488E-2</v>
      </c>
      <c r="N36" s="14">
        <f t="shared" si="6"/>
        <v>2.9784519792343176E-2</v>
      </c>
      <c r="O36" s="15">
        <f t="shared" si="7"/>
        <v>-2.9784519792343176E-2</v>
      </c>
      <c r="P36">
        <f t="shared" si="8"/>
        <v>5.6259187885295292</v>
      </c>
      <c r="Q36">
        <f t="shared" si="9"/>
        <v>5.30048121147047</v>
      </c>
      <c r="R36">
        <f t="shared" si="10"/>
        <v>-4.7112812114704701</v>
      </c>
      <c r="S36">
        <f t="shared" si="11"/>
        <v>-5.0367187885295293</v>
      </c>
    </row>
    <row r="37" spans="1:19" x14ac:dyDescent="0.3">
      <c r="A37">
        <v>1318.2570000000001</v>
      </c>
      <c r="B37">
        <v>5.7720553863821635</v>
      </c>
      <c r="C37">
        <v>-6.032136153097662</v>
      </c>
      <c r="D37">
        <f t="shared" si="0"/>
        <v>3.1200000861315518</v>
      </c>
      <c r="E37" s="2">
        <v>8.9729090298813222E-2</v>
      </c>
      <c r="F37">
        <v>1318.2570000000001</v>
      </c>
      <c r="G37">
        <v>5.7041000000000004</v>
      </c>
      <c r="H37">
        <v>-5.9672999999999998</v>
      </c>
      <c r="I37">
        <f t="shared" si="1"/>
        <v>1.1913428302828341E-2</v>
      </c>
      <c r="J37">
        <f t="shared" si="2"/>
        <v>1.086524108016393E-2</v>
      </c>
      <c r="K37">
        <f t="shared" si="3"/>
        <v>1.5730630651428483E-2</v>
      </c>
      <c r="L37">
        <f t="shared" si="4"/>
        <v>2.9843883494377194E-2</v>
      </c>
      <c r="M37">
        <f t="shared" si="5"/>
        <v>-2.9843883494377194E-2</v>
      </c>
      <c r="N37" s="14">
        <f t="shared" si="6"/>
        <v>3.1220947384512369E-2</v>
      </c>
      <c r="O37" s="15">
        <f t="shared" si="7"/>
        <v>-3.1220947384512369E-2</v>
      </c>
      <c r="P37">
        <f t="shared" si="8"/>
        <v>5.8821874059759978</v>
      </c>
      <c r="Q37">
        <f t="shared" si="9"/>
        <v>5.526012594024003</v>
      </c>
      <c r="R37">
        <f t="shared" si="10"/>
        <v>-5.7892125940240025</v>
      </c>
      <c r="S37">
        <f t="shared" si="11"/>
        <v>-6.1453874059759972</v>
      </c>
    </row>
    <row r="38" spans="1:19" x14ac:dyDescent="0.3">
      <c r="A38">
        <v>1071.519</v>
      </c>
      <c r="B38">
        <v>6.1324368847672837</v>
      </c>
      <c r="C38">
        <v>-7.408415834428804</v>
      </c>
      <c r="D38">
        <f t="shared" si="0"/>
        <v>3.0299998762849851</v>
      </c>
      <c r="E38" s="2">
        <v>9.9745322426096836E-2</v>
      </c>
      <c r="F38">
        <v>1071.519</v>
      </c>
      <c r="G38">
        <v>6.0644999999999998</v>
      </c>
      <c r="H38">
        <v>-7.2880000000000003</v>
      </c>
      <c r="I38">
        <f t="shared" si="1"/>
        <v>1.1202388452021416E-2</v>
      </c>
      <c r="J38">
        <f t="shared" si="2"/>
        <v>1.6522480025906113E-2</v>
      </c>
      <c r="K38">
        <f t="shared" si="3"/>
        <v>1.644741073890623E-2</v>
      </c>
      <c r="L38">
        <f t="shared" si="4"/>
        <v>2.7163399302348377E-2</v>
      </c>
      <c r="M38">
        <f t="shared" si="5"/>
        <v>-2.7163399302348377E-2</v>
      </c>
      <c r="N38" s="14">
        <f t="shared" si="6"/>
        <v>3.2643557443402589E-2</v>
      </c>
      <c r="O38" s="15">
        <f t="shared" si="7"/>
        <v>-3.2643557443402589E-2</v>
      </c>
      <c r="P38">
        <f t="shared" si="8"/>
        <v>6.2624668541155151</v>
      </c>
      <c r="Q38">
        <f t="shared" si="9"/>
        <v>5.8665331458844845</v>
      </c>
      <c r="R38">
        <f t="shared" si="10"/>
        <v>-7.090033145884485</v>
      </c>
      <c r="S38">
        <f t="shared" si="11"/>
        <v>-7.4859668541155155</v>
      </c>
    </row>
    <row r="39" spans="1:19" x14ac:dyDescent="0.3">
      <c r="A39">
        <v>870.96360000000004</v>
      </c>
      <c r="B39">
        <v>6.6686974643980879</v>
      </c>
      <c r="C39">
        <v>-8.672157021499169</v>
      </c>
      <c r="D39">
        <f t="shared" si="0"/>
        <v>2.9400000050082675</v>
      </c>
      <c r="E39" s="2">
        <v>0.11272578160883234</v>
      </c>
      <c r="F39">
        <v>870.96360000000004</v>
      </c>
      <c r="G39">
        <v>6.5998999999999999</v>
      </c>
      <c r="H39">
        <v>-8.8686000000000007</v>
      </c>
      <c r="I39">
        <f t="shared" si="1"/>
        <v>1.042401618177366E-2</v>
      </c>
      <c r="J39">
        <f t="shared" si="2"/>
        <v>-2.2150393354174468E-2</v>
      </c>
      <c r="K39">
        <f t="shared" si="3"/>
        <v>1.7079922666833187E-2</v>
      </c>
      <c r="L39">
        <f t="shared" si="4"/>
        <v>2.5227146609453379E-2</v>
      </c>
      <c r="M39">
        <f t="shared" si="5"/>
        <v>-2.5227146609453379E-2</v>
      </c>
      <c r="N39" s="14">
        <f t="shared" si="6"/>
        <v>3.3898918532189619E-2</v>
      </c>
      <c r="O39" s="15">
        <f t="shared" si="7"/>
        <v>-3.3898918532189619E-2</v>
      </c>
      <c r="P39">
        <f t="shared" si="8"/>
        <v>6.8236294724205981</v>
      </c>
      <c r="Q39">
        <f t="shared" si="9"/>
        <v>6.3761705275794016</v>
      </c>
      <c r="R39">
        <f t="shared" si="10"/>
        <v>-8.6448705275794033</v>
      </c>
      <c r="S39">
        <f t="shared" si="11"/>
        <v>-9.0923294724205981</v>
      </c>
    </row>
    <row r="40" spans="1:19" x14ac:dyDescent="0.3">
      <c r="A40">
        <v>707.94579999999996</v>
      </c>
      <c r="B40">
        <v>7.2413396082959425</v>
      </c>
      <c r="C40">
        <v>-10.70251819556449</v>
      </c>
      <c r="D40">
        <f t="shared" si="0"/>
        <v>2.8500000095796638</v>
      </c>
      <c r="E40" s="2">
        <v>0.12954068142565006</v>
      </c>
      <c r="F40">
        <v>707.94579999999996</v>
      </c>
      <c r="G40">
        <v>7.3884999999999996</v>
      </c>
      <c r="H40">
        <v>-10.734</v>
      </c>
      <c r="I40">
        <f t="shared" si="1"/>
        <v>-1.9917492279090093E-2</v>
      </c>
      <c r="J40">
        <f t="shared" si="2"/>
        <v>-2.932905201743025E-3</v>
      </c>
      <c r="K40">
        <f t="shared" si="3"/>
        <v>1.7532744322345546E-2</v>
      </c>
      <c r="L40">
        <f t="shared" si="4"/>
        <v>2.3952151477318679E-2</v>
      </c>
      <c r="M40">
        <f t="shared" si="5"/>
        <v>-2.3952151477318679E-2</v>
      </c>
      <c r="N40" s="14">
        <f t="shared" si="6"/>
        <v>3.479764417101424E-2</v>
      </c>
      <c r="O40" s="15">
        <f t="shared" si="7"/>
        <v>-3.479764417101424E-2</v>
      </c>
      <c r="P40">
        <f t="shared" si="8"/>
        <v>7.6456023939575379</v>
      </c>
      <c r="Q40">
        <f t="shared" si="9"/>
        <v>7.1313976060424613</v>
      </c>
      <c r="R40">
        <f t="shared" si="10"/>
        <v>-10.476897606042462</v>
      </c>
      <c r="S40">
        <f t="shared" si="11"/>
        <v>-10.991102393957538</v>
      </c>
    </row>
    <row r="41" spans="1:19" x14ac:dyDescent="0.3">
      <c r="A41">
        <v>575.43989999999997</v>
      </c>
      <c r="B41">
        <v>8.4035446133185854</v>
      </c>
      <c r="C41">
        <v>-12.979306175500067</v>
      </c>
      <c r="D41">
        <f t="shared" si="0"/>
        <v>2.7599999718210002</v>
      </c>
      <c r="E41" s="2">
        <v>0.15120919074573594</v>
      </c>
      <c r="F41">
        <v>575.43989999999997</v>
      </c>
      <c r="G41">
        <v>8.5345999999999993</v>
      </c>
      <c r="H41">
        <v>-12.888999999999999</v>
      </c>
      <c r="I41">
        <f t="shared" si="1"/>
        <v>-1.5355773754061577E-2</v>
      </c>
      <c r="J41">
        <f t="shared" si="2"/>
        <v>7.0064532159258138E-3</v>
      </c>
      <c r="K41">
        <f t="shared" si="3"/>
        <v>1.7717197144064861E-2</v>
      </c>
      <c r="L41">
        <f t="shared" si="4"/>
        <v>2.3284070665798219E-2</v>
      </c>
      <c r="M41">
        <f t="shared" si="5"/>
        <v>-2.3284070665798219E-2</v>
      </c>
      <c r="N41" s="14">
        <f t="shared" si="6"/>
        <v>3.5163731963006262E-2</v>
      </c>
      <c r="O41" s="15">
        <f t="shared" si="7"/>
        <v>-3.5163731963006262E-2</v>
      </c>
      <c r="P41">
        <f t="shared" si="8"/>
        <v>8.8347083868114726</v>
      </c>
      <c r="Q41">
        <f t="shared" si="9"/>
        <v>8.234491613188526</v>
      </c>
      <c r="R41">
        <f t="shared" si="10"/>
        <v>-12.588891613188526</v>
      </c>
      <c r="S41">
        <f t="shared" si="11"/>
        <v>-13.189108386811473</v>
      </c>
    </row>
    <row r="42" spans="1:19" x14ac:dyDescent="0.3">
      <c r="A42">
        <v>467.73509999999999</v>
      </c>
      <c r="B42">
        <v>9.9907440771087419</v>
      </c>
      <c r="C42">
        <v>-15.208677265554906</v>
      </c>
      <c r="D42">
        <f t="shared" si="0"/>
        <v>2.6699999616646228</v>
      </c>
      <c r="E42" s="2">
        <v>0.17881751326701822</v>
      </c>
      <c r="F42">
        <v>467.73509999999999</v>
      </c>
      <c r="G42">
        <v>10.167999999999999</v>
      </c>
      <c r="H42">
        <v>-15.303000000000001</v>
      </c>
      <c r="I42">
        <f t="shared" si="1"/>
        <v>-1.7432722550281016E-2</v>
      </c>
      <c r="J42">
        <f t="shared" si="2"/>
        <v>-6.1636760403250982E-3</v>
      </c>
      <c r="K42">
        <f t="shared" si="3"/>
        <v>1.7586301462137906E-2</v>
      </c>
      <c r="L42">
        <f t="shared" si="4"/>
        <v>2.3191744406091237E-2</v>
      </c>
      <c r="M42">
        <f t="shared" si="5"/>
        <v>-2.3191744406091237E-2</v>
      </c>
      <c r="N42" s="14">
        <f t="shared" si="6"/>
        <v>3.4903940268136729E-2</v>
      </c>
      <c r="O42" s="15">
        <f t="shared" si="7"/>
        <v>-3.4903940268136729E-2</v>
      </c>
      <c r="P42">
        <f t="shared" si="8"/>
        <v>10.522903264646413</v>
      </c>
      <c r="Q42">
        <f t="shared" si="9"/>
        <v>9.8130967353535858</v>
      </c>
      <c r="R42">
        <f t="shared" si="10"/>
        <v>-14.948096735353587</v>
      </c>
      <c r="S42">
        <f t="shared" si="11"/>
        <v>-15.657903264646414</v>
      </c>
    </row>
    <row r="43" spans="1:19" x14ac:dyDescent="0.3">
      <c r="A43">
        <v>380.18939999999998</v>
      </c>
      <c r="B43">
        <v>12.528806731365504</v>
      </c>
      <c r="C43">
        <v>-18.044689526405417</v>
      </c>
      <c r="D43">
        <f t="shared" si="0"/>
        <v>2.5800000042030629</v>
      </c>
      <c r="E43" s="2">
        <v>0.21327904224095318</v>
      </c>
      <c r="F43">
        <v>380.18939999999998</v>
      </c>
      <c r="G43">
        <v>12.433999999999999</v>
      </c>
      <c r="H43">
        <v>-17.881</v>
      </c>
      <c r="I43">
        <f t="shared" si="1"/>
        <v>7.6247974397221502E-3</v>
      </c>
      <c r="J43">
        <f t="shared" si="2"/>
        <v>9.154383222717789E-3</v>
      </c>
      <c r="K43">
        <f t="shared" si="3"/>
        <v>1.7152890641865304E-2</v>
      </c>
      <c r="L43">
        <f t="shared" si="4"/>
        <v>2.3673164824477132E-2</v>
      </c>
      <c r="M43">
        <f t="shared" si="5"/>
        <v>-2.3673164824477132E-2</v>
      </c>
      <c r="N43" s="14">
        <f t="shared" si="6"/>
        <v>3.404373976407235E-2</v>
      </c>
      <c r="O43" s="15">
        <f t="shared" si="7"/>
        <v>-3.404373976407235E-2</v>
      </c>
      <c r="P43">
        <f t="shared" si="8"/>
        <v>12.857299860226474</v>
      </c>
      <c r="Q43">
        <f t="shared" si="9"/>
        <v>12.010700139773524</v>
      </c>
      <c r="R43">
        <f t="shared" si="10"/>
        <v>-17.457700139773525</v>
      </c>
      <c r="S43">
        <f t="shared" si="11"/>
        <v>-18.304299860226475</v>
      </c>
    </row>
    <row r="44" spans="1:19" x14ac:dyDescent="0.3">
      <c r="A44">
        <v>309.02949999999998</v>
      </c>
      <c r="B44">
        <v>15.272035278748488</v>
      </c>
      <c r="C44">
        <v>-20.094461083476663</v>
      </c>
      <c r="D44">
        <f t="shared" si="0"/>
        <v>2.4899999392167245</v>
      </c>
      <c r="E44" s="2">
        <v>0.25491803743929176</v>
      </c>
      <c r="F44">
        <v>309.02949999999998</v>
      </c>
      <c r="G44">
        <v>15.46</v>
      </c>
      <c r="H44">
        <v>-20.443999999999999</v>
      </c>
      <c r="I44">
        <f t="shared" si="1"/>
        <v>-1.2158132034379867E-2</v>
      </c>
      <c r="J44">
        <f t="shared" si="2"/>
        <v>-1.7097383903508914E-2</v>
      </c>
      <c r="K44">
        <f t="shared" si="3"/>
        <v>1.6488876936564794E-2</v>
      </c>
      <c r="L44">
        <f t="shared" si="4"/>
        <v>2.4747688291867697E-2</v>
      </c>
      <c r="M44">
        <f t="shared" si="5"/>
        <v>-2.4747688291867697E-2</v>
      </c>
      <c r="N44" s="14">
        <f t="shared" si="6"/>
        <v>3.2725856367331378E-2</v>
      </c>
      <c r="O44" s="15">
        <f t="shared" si="7"/>
        <v>-3.2725856367331378E-2</v>
      </c>
      <c r="P44">
        <f t="shared" si="8"/>
        <v>15.965941739438945</v>
      </c>
      <c r="Q44">
        <f t="shared" si="9"/>
        <v>14.954058260561057</v>
      </c>
      <c r="R44">
        <f t="shared" si="10"/>
        <v>-19.938058260561057</v>
      </c>
      <c r="S44">
        <f t="shared" si="11"/>
        <v>-20.949941739438941</v>
      </c>
    </row>
    <row r="45" spans="1:19" x14ac:dyDescent="0.3">
      <c r="A45">
        <v>251.18860000000001</v>
      </c>
      <c r="B45">
        <v>19.649291009115505</v>
      </c>
      <c r="C45">
        <v>-22.750107522995254</v>
      </c>
      <c r="D45">
        <f t="shared" si="0"/>
        <v>2.3999999253938222</v>
      </c>
      <c r="E45" s="2">
        <v>0.30293877265464741</v>
      </c>
      <c r="F45">
        <v>251.18860000000001</v>
      </c>
      <c r="G45">
        <v>19.303000000000001</v>
      </c>
      <c r="H45">
        <v>-22.722999999999999</v>
      </c>
      <c r="I45">
        <f t="shared" si="1"/>
        <v>1.7939750770113651E-2</v>
      </c>
      <c r="J45">
        <f t="shared" si="2"/>
        <v>1.1929552873852526E-3</v>
      </c>
      <c r="K45">
        <f t="shared" si="3"/>
        <v>1.5693870002312978E-2</v>
      </c>
      <c r="L45">
        <f t="shared" si="4"/>
        <v>2.6459957137274909E-2</v>
      </c>
      <c r="M45">
        <f t="shared" si="5"/>
        <v>-2.6459957137274909E-2</v>
      </c>
      <c r="N45" s="14">
        <f t="shared" si="6"/>
        <v>3.1147987671879901E-2</v>
      </c>
      <c r="O45" s="15">
        <f t="shared" si="7"/>
        <v>-3.1147987671879901E-2</v>
      </c>
      <c r="P45">
        <f t="shared" si="8"/>
        <v>19.904249606030298</v>
      </c>
      <c r="Q45">
        <f t="shared" si="9"/>
        <v>18.701750393969704</v>
      </c>
      <c r="R45">
        <f t="shared" si="10"/>
        <v>-22.121750393969702</v>
      </c>
      <c r="S45">
        <f t="shared" si="11"/>
        <v>-23.324249606030296</v>
      </c>
    </row>
    <row r="46" spans="1:19" x14ac:dyDescent="0.3">
      <c r="A46">
        <v>204.1738</v>
      </c>
      <c r="B46">
        <v>24.135392244147063</v>
      </c>
      <c r="C46">
        <v>-24.126921178995065</v>
      </c>
      <c r="D46">
        <f t="shared" si="0"/>
        <v>2.310000011769247</v>
      </c>
      <c r="E46" s="2">
        <v>0.35497842385276135</v>
      </c>
      <c r="F46">
        <v>204.1738</v>
      </c>
      <c r="G46">
        <v>23.885000000000002</v>
      </c>
      <c r="H46">
        <v>-24.393000000000001</v>
      </c>
      <c r="I46">
        <f t="shared" si="1"/>
        <v>1.0483242375845149E-2</v>
      </c>
      <c r="J46">
        <f t="shared" si="2"/>
        <v>-1.0907999057308876E-2</v>
      </c>
      <c r="K46">
        <f t="shared" si="3"/>
        <v>1.4861981321028317E-2</v>
      </c>
      <c r="L46">
        <f t="shared" si="4"/>
        <v>2.8882626505771117E-2</v>
      </c>
      <c r="M46">
        <f t="shared" si="5"/>
        <v>-2.8882626505771117E-2</v>
      </c>
      <c r="N46" s="14">
        <f t="shared" si="6"/>
        <v>2.9496918917951635E-2</v>
      </c>
      <c r="O46" s="15">
        <f t="shared" si="7"/>
        <v>-2.9496918917951635E-2</v>
      </c>
      <c r="P46">
        <f t="shared" si="8"/>
        <v>24.589533908355275</v>
      </c>
      <c r="Q46">
        <f t="shared" si="9"/>
        <v>23.180466091644728</v>
      </c>
      <c r="R46">
        <f t="shared" si="10"/>
        <v>-23.688466091644727</v>
      </c>
      <c r="S46">
        <f t="shared" si="11"/>
        <v>-25.097533908355274</v>
      </c>
    </row>
    <row r="47" spans="1:19" x14ac:dyDescent="0.3">
      <c r="A47">
        <v>165.95869999999999</v>
      </c>
      <c r="B47">
        <v>28.716978173425552</v>
      </c>
      <c r="C47">
        <v>-24.717522606978221</v>
      </c>
      <c r="D47">
        <f t="shared" si="0"/>
        <v>2.2200000242225069</v>
      </c>
      <c r="E47" s="2">
        <v>0.40716860236269276</v>
      </c>
      <c r="F47">
        <v>165.95869999999999</v>
      </c>
      <c r="G47">
        <v>28.952999999999999</v>
      </c>
      <c r="H47">
        <v>-25.161999999999999</v>
      </c>
      <c r="I47">
        <f t="shared" si="1"/>
        <v>-8.1518953674730478E-3</v>
      </c>
      <c r="J47">
        <f t="shared" si="2"/>
        <v>-1.7664628925434297E-2</v>
      </c>
      <c r="K47">
        <f t="shared" si="3"/>
        <v>1.4063088535305246E-2</v>
      </c>
      <c r="L47">
        <f t="shared" si="4"/>
        <v>3.2116563298869111E-2</v>
      </c>
      <c r="M47">
        <f t="shared" si="5"/>
        <v>-3.2116563298869111E-2</v>
      </c>
      <c r="N47" s="14">
        <f t="shared" si="6"/>
        <v>2.7911337882987754E-2</v>
      </c>
      <c r="O47" s="15">
        <f t="shared" si="7"/>
        <v>-2.7911337882987754E-2</v>
      </c>
      <c r="P47">
        <f t="shared" si="8"/>
        <v>29.761116965726146</v>
      </c>
      <c r="Q47">
        <f t="shared" si="9"/>
        <v>28.144883034273853</v>
      </c>
      <c r="R47">
        <f t="shared" si="10"/>
        <v>-24.353883034273856</v>
      </c>
      <c r="S47">
        <f t="shared" si="11"/>
        <v>-25.970116965726142</v>
      </c>
    </row>
    <row r="48" spans="1:19" x14ac:dyDescent="0.3">
      <c r="A48">
        <v>134.8963</v>
      </c>
      <c r="B48">
        <v>34.710016959818837</v>
      </c>
      <c r="C48">
        <v>-24.793024850046564</v>
      </c>
      <c r="D48">
        <f t="shared" si="0"/>
        <v>2.130000037799257</v>
      </c>
      <c r="E48" s="2">
        <v>0.45503208414176222</v>
      </c>
      <c r="F48">
        <v>134.8963</v>
      </c>
      <c r="G48">
        <v>34.113999999999997</v>
      </c>
      <c r="H48">
        <v>-24.884</v>
      </c>
      <c r="I48">
        <f t="shared" si="1"/>
        <v>1.7471330240336522E-2</v>
      </c>
      <c r="J48">
        <f t="shared" si="2"/>
        <v>-3.6559696975340212E-3</v>
      </c>
      <c r="K48">
        <f t="shared" si="3"/>
        <v>1.3338573141283996E-2</v>
      </c>
      <c r="L48">
        <f t="shared" si="4"/>
        <v>3.6292908205128656E-2</v>
      </c>
      <c r="M48">
        <f t="shared" si="5"/>
        <v>-3.6292908205128656E-2</v>
      </c>
      <c r="N48" s="14">
        <f t="shared" si="6"/>
        <v>2.6473375381849726E-2</v>
      </c>
      <c r="O48" s="15">
        <f t="shared" si="7"/>
        <v>-2.6473375381849726E-2</v>
      </c>
      <c r="P48">
        <f t="shared" si="8"/>
        <v>35.017112727776421</v>
      </c>
      <c r="Q48">
        <f t="shared" si="9"/>
        <v>33.210887272223573</v>
      </c>
      <c r="R48">
        <f t="shared" si="10"/>
        <v>-23.98088727222358</v>
      </c>
      <c r="S48">
        <f t="shared" si="11"/>
        <v>-25.787112727776421</v>
      </c>
    </row>
    <row r="49" spans="1:19" x14ac:dyDescent="0.3">
      <c r="A49">
        <v>109.6478</v>
      </c>
      <c r="B49">
        <v>38.302535471654323</v>
      </c>
      <c r="C49">
        <v>-23.98787076383001</v>
      </c>
      <c r="D49">
        <f t="shared" si="0"/>
        <v>2.0399999223113503</v>
      </c>
      <c r="E49" s="2">
        <v>0.49486031453752466</v>
      </c>
      <c r="F49">
        <v>109.6478</v>
      </c>
      <c r="G49">
        <v>38.947000000000003</v>
      </c>
      <c r="H49">
        <v>-23.620999999999999</v>
      </c>
      <c r="I49">
        <f t="shared" si="1"/>
        <v>-1.6547218742025811E-2</v>
      </c>
      <c r="J49">
        <f t="shared" si="2"/>
        <v>1.553155090089375E-2</v>
      </c>
      <c r="K49">
        <f t="shared" si="3"/>
        <v>1.2705993132655266E-2</v>
      </c>
      <c r="L49">
        <f t="shared" si="4"/>
        <v>4.1579981376774822E-2</v>
      </c>
      <c r="M49">
        <f t="shared" si="5"/>
        <v>-4.1579981376774822E-2</v>
      </c>
      <c r="N49" s="14">
        <f t="shared" si="6"/>
        <v>2.5217879171715359E-2</v>
      </c>
      <c r="O49" s="15">
        <f t="shared" si="7"/>
        <v>-2.5217879171715359E-2</v>
      </c>
      <c r="P49">
        <f t="shared" si="8"/>
        <v>39.929160740100798</v>
      </c>
      <c r="Q49">
        <f t="shared" si="9"/>
        <v>37.964839259899207</v>
      </c>
      <c r="R49">
        <f t="shared" si="10"/>
        <v>-22.6388392598992</v>
      </c>
      <c r="S49">
        <f t="shared" si="11"/>
        <v>-24.603160740100797</v>
      </c>
    </row>
    <row r="50" spans="1:19" x14ac:dyDescent="0.3">
      <c r="A50">
        <v>89.12509</v>
      </c>
      <c r="B50">
        <v>43.980751555597585</v>
      </c>
      <c r="C50">
        <v>-22.740340510235168</v>
      </c>
      <c r="D50">
        <f t="shared" si="0"/>
        <v>1.9499999814179432</v>
      </c>
      <c r="E50" s="2">
        <v>0.52479580179537977</v>
      </c>
      <c r="F50">
        <v>89.12509</v>
      </c>
      <c r="G50">
        <v>43.13</v>
      </c>
      <c r="H50">
        <v>-21.617000000000001</v>
      </c>
      <c r="I50">
        <f t="shared" si="1"/>
        <v>1.9725285314110431E-2</v>
      </c>
      <c r="J50">
        <f t="shared" si="2"/>
        <v>5.1965606246711697E-2</v>
      </c>
      <c r="K50">
        <f t="shared" si="3"/>
        <v>1.2167767257022484E-2</v>
      </c>
      <c r="L50">
        <f t="shared" si="4"/>
        <v>4.8183114944075921E-2</v>
      </c>
      <c r="M50">
        <f t="shared" si="5"/>
        <v>-4.8183114944075921E-2</v>
      </c>
      <c r="N50" s="14">
        <f t="shared" si="6"/>
        <v>2.4149649797034295E-2</v>
      </c>
      <c r="O50" s="15">
        <f t="shared" si="7"/>
        <v>-2.4149649797034295E-2</v>
      </c>
      <c r="P50">
        <f t="shared" si="8"/>
        <v>44.171574395746092</v>
      </c>
      <c r="Q50">
        <f t="shared" si="9"/>
        <v>42.088425604253914</v>
      </c>
      <c r="R50">
        <f t="shared" si="10"/>
        <v>-20.575425604253912</v>
      </c>
      <c r="S50">
        <f t="shared" si="11"/>
        <v>-22.65857439574609</v>
      </c>
    </row>
    <row r="51" spans="1:19" x14ac:dyDescent="0.3">
      <c r="A51">
        <v>72.443600000000004</v>
      </c>
      <c r="B51">
        <v>46.100754708629196</v>
      </c>
      <c r="C51">
        <v>-18.839053904969514</v>
      </c>
      <c r="D51">
        <f t="shared" si="0"/>
        <v>1.860000023934774</v>
      </c>
      <c r="E51" s="2">
        <v>0.54502613758262863</v>
      </c>
      <c r="F51">
        <v>72.443600000000004</v>
      </c>
      <c r="G51">
        <v>46.512</v>
      </c>
      <c r="H51">
        <v>-19.199000000000002</v>
      </c>
      <c r="I51">
        <f t="shared" si="1"/>
        <v>-8.8417030308480388E-3</v>
      </c>
      <c r="J51">
        <f t="shared" si="2"/>
        <v>-1.8748168916635624E-2</v>
      </c>
      <c r="K51">
        <f t="shared" si="3"/>
        <v>1.1717968214280802E-2</v>
      </c>
      <c r="L51">
        <f t="shared" si="4"/>
        <v>5.6342830993483535E-2</v>
      </c>
      <c r="M51">
        <f t="shared" si="5"/>
        <v>-5.6342830993483535E-2</v>
      </c>
      <c r="N51" s="14">
        <f t="shared" si="6"/>
        <v>2.3256923207857983E-2</v>
      </c>
      <c r="O51" s="15">
        <f t="shared" si="7"/>
        <v>-2.3256923207857983E-2</v>
      </c>
      <c r="P51">
        <f t="shared" si="8"/>
        <v>47.593726012243891</v>
      </c>
      <c r="Q51">
        <f t="shared" si="9"/>
        <v>45.430273987756109</v>
      </c>
      <c r="R51">
        <f t="shared" si="10"/>
        <v>-18.117273987756111</v>
      </c>
      <c r="S51">
        <f t="shared" si="11"/>
        <v>-20.280726012243893</v>
      </c>
    </row>
    <row r="52" spans="1:19" x14ac:dyDescent="0.3">
      <c r="A52">
        <v>58.884369999999997</v>
      </c>
      <c r="B52">
        <v>48.529364463218236</v>
      </c>
      <c r="C52">
        <v>-16.176355075835541</v>
      </c>
      <c r="D52">
        <f t="shared" si="0"/>
        <v>1.7700000329269416</v>
      </c>
      <c r="E52" s="2">
        <v>0.55713662162498045</v>
      </c>
      <c r="F52">
        <v>58.884369999999997</v>
      </c>
      <c r="G52">
        <v>49.100999999999999</v>
      </c>
      <c r="H52">
        <v>-16.670000000000002</v>
      </c>
      <c r="I52">
        <f t="shared" si="1"/>
        <v>-1.16420345162372E-2</v>
      </c>
      <c r="J52">
        <f t="shared" si="2"/>
        <v>-2.9612772895288554E-2</v>
      </c>
      <c r="K52">
        <f t="shared" si="3"/>
        <v>1.134674694252623E-2</v>
      </c>
      <c r="L52">
        <f t="shared" si="4"/>
        <v>6.6332451752645377E-2</v>
      </c>
      <c r="M52">
        <f t="shared" si="5"/>
        <v>-6.6332451752645377E-2</v>
      </c>
      <c r="N52" s="14">
        <f t="shared" si="6"/>
        <v>2.2520151742665091E-2</v>
      </c>
      <c r="O52" s="15">
        <f t="shared" si="7"/>
        <v>-2.2520151742665091E-2</v>
      </c>
      <c r="P52">
        <f t="shared" si="8"/>
        <v>50.206761970716599</v>
      </c>
      <c r="Q52">
        <f t="shared" si="9"/>
        <v>47.995238029283399</v>
      </c>
      <c r="R52">
        <f t="shared" si="10"/>
        <v>-15.564238029283404</v>
      </c>
      <c r="S52">
        <f t="shared" si="11"/>
        <v>-17.775761970716601</v>
      </c>
    </row>
    <row r="53" spans="1:19" x14ac:dyDescent="0.3">
      <c r="A53">
        <v>47.863010000000003</v>
      </c>
      <c r="B53">
        <v>51.172925690192969</v>
      </c>
      <c r="C53">
        <v>-13.935560514113392</v>
      </c>
      <c r="D53">
        <f t="shared" si="0"/>
        <v>1.680000006966206</v>
      </c>
      <c r="E53" s="2">
        <v>0.56323891800248282</v>
      </c>
      <c r="F53">
        <v>47.863010000000003</v>
      </c>
      <c r="G53">
        <v>51.003999999999998</v>
      </c>
      <c r="H53">
        <v>-14.249000000000001</v>
      </c>
      <c r="I53">
        <f t="shared" si="1"/>
        <v>3.3120086697704296E-3</v>
      </c>
      <c r="J53">
        <f t="shared" si="2"/>
        <v>-2.1997297065520952E-2</v>
      </c>
      <c r="K53">
        <f t="shared" si="3"/>
        <v>1.1043034232657886E-2</v>
      </c>
      <c r="L53">
        <f t="shared" si="4"/>
        <v>7.8452757374198656E-2</v>
      </c>
      <c r="M53">
        <f t="shared" si="5"/>
        <v>-7.8452757374198656E-2</v>
      </c>
      <c r="N53" s="14">
        <f t="shared" si="6"/>
        <v>2.1917366085502252E-2</v>
      </c>
      <c r="O53" s="15">
        <f t="shared" si="7"/>
        <v>-2.1917366085502252E-2</v>
      </c>
      <c r="P53">
        <f t="shared" si="8"/>
        <v>52.121873339824951</v>
      </c>
      <c r="Q53">
        <f t="shared" si="9"/>
        <v>49.886126660175044</v>
      </c>
      <c r="R53">
        <f t="shared" si="10"/>
        <v>-13.131126660175044</v>
      </c>
      <c r="S53">
        <f t="shared" si="11"/>
        <v>-15.366873339824958</v>
      </c>
    </row>
    <row r="54" spans="1:19" x14ac:dyDescent="0.3">
      <c r="A54">
        <v>38.904510000000002</v>
      </c>
      <c r="B54">
        <v>52.172446867632409</v>
      </c>
      <c r="C54">
        <v>-12.286989989223443</v>
      </c>
      <c r="D54">
        <f t="shared" si="0"/>
        <v>1.5899999497724899</v>
      </c>
      <c r="E54" s="2">
        <v>0.56538357541906181</v>
      </c>
      <c r="F54">
        <v>38.904510000000002</v>
      </c>
      <c r="G54">
        <v>52.366999999999997</v>
      </c>
      <c r="H54">
        <v>-12.068</v>
      </c>
      <c r="I54">
        <f t="shared" si="1"/>
        <v>-3.7151857537683652E-3</v>
      </c>
      <c r="J54">
        <f t="shared" si="2"/>
        <v>1.8146336528293276E-2</v>
      </c>
      <c r="K54">
        <f t="shared" si="3"/>
        <v>1.0796562251399962E-2</v>
      </c>
      <c r="L54">
        <f t="shared" si="4"/>
        <v>9.2983915406504636E-2</v>
      </c>
      <c r="M54">
        <f t="shared" si="5"/>
        <v>-9.2983915406504636E-2</v>
      </c>
      <c r="N54" s="14">
        <f t="shared" si="6"/>
        <v>2.1428187429596842E-2</v>
      </c>
      <c r="O54" s="15">
        <f t="shared" si="7"/>
        <v>-2.1428187429596842E-2</v>
      </c>
      <c r="P54">
        <f t="shared" si="8"/>
        <v>53.489129891125692</v>
      </c>
      <c r="Q54">
        <f t="shared" si="9"/>
        <v>51.244870108874302</v>
      </c>
      <c r="R54">
        <f t="shared" si="10"/>
        <v>-10.945870108874303</v>
      </c>
      <c r="S54">
        <f t="shared" si="11"/>
        <v>-13.190129891125697</v>
      </c>
    </row>
    <row r="55" spans="1:19" x14ac:dyDescent="0.3">
      <c r="A55">
        <v>31.622779999999999</v>
      </c>
      <c r="B55">
        <v>53.266649666528707</v>
      </c>
      <c r="C55">
        <v>-10.594071046389152</v>
      </c>
      <c r="D55">
        <f t="shared" si="0"/>
        <v>1.5000000466711041</v>
      </c>
      <c r="E55" s="2">
        <v>0.5651999257234348</v>
      </c>
      <c r="F55">
        <v>31.622779999999999</v>
      </c>
      <c r="G55">
        <v>53.331000000000003</v>
      </c>
      <c r="H55">
        <v>-10.183999999999999</v>
      </c>
      <c r="I55">
        <f t="shared" si="1"/>
        <v>-1.2066215422792755E-3</v>
      </c>
      <c r="J55">
        <f t="shared" si="2"/>
        <v>4.0266206440411664E-2</v>
      </c>
      <c r="K55">
        <f t="shared" si="3"/>
        <v>1.0597962268163634E-2</v>
      </c>
      <c r="L55">
        <f t="shared" si="4"/>
        <v>0.11014978371137889</v>
      </c>
      <c r="M55">
        <f t="shared" si="5"/>
        <v>-0.11014978371137889</v>
      </c>
      <c r="N55" s="14">
        <f t="shared" si="6"/>
        <v>2.1034021438125716E-2</v>
      </c>
      <c r="O55" s="15">
        <f t="shared" si="7"/>
        <v>-2.1034021438125716E-2</v>
      </c>
      <c r="P55">
        <f t="shared" si="8"/>
        <v>54.452765397316682</v>
      </c>
      <c r="Q55">
        <f t="shared" si="9"/>
        <v>52.209234602683324</v>
      </c>
      <c r="R55">
        <f t="shared" si="10"/>
        <v>-9.0622346026833167</v>
      </c>
      <c r="S55">
        <f t="shared" si="11"/>
        <v>-11.305765397316682</v>
      </c>
    </row>
    <row r="56" spans="1:19" x14ac:dyDescent="0.3">
      <c r="A56">
        <v>25.703959999999999</v>
      </c>
      <c r="B56">
        <v>54.050704111387802</v>
      </c>
      <c r="C56">
        <v>-8.6977043552333004</v>
      </c>
      <c r="D56">
        <f t="shared" si="0"/>
        <v>1.4100000367034058</v>
      </c>
      <c r="E56" s="2">
        <v>0.56388093682038853</v>
      </c>
      <c r="F56">
        <v>25.703959999999999</v>
      </c>
      <c r="G56">
        <v>54.017000000000003</v>
      </c>
      <c r="H56">
        <v>-8.6046999999999993</v>
      </c>
      <c r="I56">
        <f t="shared" si="1"/>
        <v>6.2395378099114568E-4</v>
      </c>
      <c r="J56">
        <f t="shared" si="2"/>
        <v>1.0808552911002254E-2</v>
      </c>
      <c r="K56">
        <f t="shared" si="3"/>
        <v>1.0438953233618833E-2</v>
      </c>
      <c r="L56">
        <f t="shared" si="4"/>
        <v>0.13006235771830646</v>
      </c>
      <c r="M56">
        <f t="shared" si="5"/>
        <v>-0.13006235771830646</v>
      </c>
      <c r="N56" s="14">
        <f t="shared" si="6"/>
        <v>2.0718432520478947E-2</v>
      </c>
      <c r="O56" s="15">
        <f t="shared" si="7"/>
        <v>-2.0718432520478947E-2</v>
      </c>
      <c r="P56">
        <f t="shared" si="8"/>
        <v>55.136147569458714</v>
      </c>
      <c r="Q56">
        <f t="shared" si="9"/>
        <v>52.897852430541292</v>
      </c>
      <c r="R56">
        <f t="shared" si="10"/>
        <v>-7.4855524305412882</v>
      </c>
      <c r="S56">
        <f t="shared" si="11"/>
        <v>-9.7238475694587105</v>
      </c>
    </row>
    <row r="57" spans="1:19" x14ac:dyDescent="0.3">
      <c r="A57">
        <v>20.892959999999999</v>
      </c>
      <c r="B57">
        <v>54.930691494953649</v>
      </c>
      <c r="C57">
        <v>-7.3240776980168087</v>
      </c>
      <c r="D57">
        <f t="shared" si="0"/>
        <v>1.3199999727998399</v>
      </c>
      <c r="E57" s="2">
        <v>0.56222996198273534</v>
      </c>
      <c r="F57">
        <v>20.892959999999999</v>
      </c>
      <c r="G57">
        <v>54.518999999999998</v>
      </c>
      <c r="H57">
        <v>-7.3113000000000001</v>
      </c>
      <c r="I57">
        <f t="shared" si="1"/>
        <v>7.551339807290133E-3</v>
      </c>
      <c r="J57">
        <f t="shared" si="2"/>
        <v>1.7476643027653925E-3</v>
      </c>
      <c r="K57">
        <f t="shared" si="3"/>
        <v>1.0312550890198561E-2</v>
      </c>
      <c r="L57">
        <f t="shared" si="4"/>
        <v>0.1526227676909572</v>
      </c>
      <c r="M57">
        <f t="shared" si="5"/>
        <v>-0.1526227676909572</v>
      </c>
      <c r="N57" s="14">
        <f t="shared" si="6"/>
        <v>2.0467558858726233E-2</v>
      </c>
      <c r="O57" s="15">
        <f t="shared" si="7"/>
        <v>-2.0467558858726233E-2</v>
      </c>
      <c r="P57">
        <f t="shared" si="8"/>
        <v>55.634870841418895</v>
      </c>
      <c r="Q57">
        <f t="shared" si="9"/>
        <v>53.403129158581102</v>
      </c>
      <c r="R57">
        <f t="shared" si="10"/>
        <v>-6.1954291585811045</v>
      </c>
      <c r="S57">
        <f t="shared" si="11"/>
        <v>-8.4271708414188957</v>
      </c>
    </row>
    <row r="58" spans="1:19" x14ac:dyDescent="0.3">
      <c r="A58">
        <v>16.98244</v>
      </c>
      <c r="B58">
        <v>54.589561246921079</v>
      </c>
      <c r="C58">
        <v>-6.3257459242918062</v>
      </c>
      <c r="D58">
        <f t="shared" si="0"/>
        <v>1.2300000888764877</v>
      </c>
      <c r="E58" s="2">
        <v>0.56074713563604295</v>
      </c>
      <c r="F58">
        <v>16.98244</v>
      </c>
      <c r="G58">
        <v>54.906999999999996</v>
      </c>
      <c r="H58">
        <v>-6.2701000000000002</v>
      </c>
      <c r="I58">
        <f t="shared" si="1"/>
        <v>-5.7813894964015072E-3</v>
      </c>
      <c r="J58">
        <f t="shared" si="2"/>
        <v>8.8748065089561453E-3</v>
      </c>
      <c r="K58">
        <f t="shared" si="3"/>
        <v>1.0212671164624602E-2</v>
      </c>
      <c r="L58">
        <f t="shared" si="4"/>
        <v>0.17749762230072608</v>
      </c>
      <c r="M58">
        <f t="shared" si="5"/>
        <v>-0.17749762230072608</v>
      </c>
      <c r="N58" s="14">
        <f t="shared" si="6"/>
        <v>2.026932525156688E-2</v>
      </c>
      <c r="O58" s="15">
        <f t="shared" si="7"/>
        <v>-2.026932525156688E-2</v>
      </c>
      <c r="P58">
        <f t="shared" si="8"/>
        <v>56.01992784158778</v>
      </c>
      <c r="Q58">
        <f t="shared" si="9"/>
        <v>53.794072158412213</v>
      </c>
      <c r="R58">
        <f t="shared" si="10"/>
        <v>-5.1571721584122177</v>
      </c>
      <c r="S58">
        <f t="shared" si="11"/>
        <v>-7.3830278415877828</v>
      </c>
    </row>
    <row r="59" spans="1:19" x14ac:dyDescent="0.3">
      <c r="A59">
        <v>13.803839999999999</v>
      </c>
      <c r="B59">
        <v>54.994237253424785</v>
      </c>
      <c r="C59">
        <v>-4.6433362353772685</v>
      </c>
      <c r="D59">
        <f t="shared" si="0"/>
        <v>1.1399999167510186</v>
      </c>
      <c r="E59" s="2">
        <v>0.55969983292028569</v>
      </c>
      <c r="F59">
        <v>13.803839999999999</v>
      </c>
      <c r="G59">
        <v>55.23</v>
      </c>
      <c r="H59">
        <v>-5.4409000000000001</v>
      </c>
      <c r="I59">
        <f t="shared" si="1"/>
        <v>-4.268744279833636E-3</v>
      </c>
      <c r="J59">
        <f t="shared" si="2"/>
        <v>-0.14658673466204702</v>
      </c>
      <c r="K59">
        <f t="shared" si="3"/>
        <v>1.0133982127834252E-2</v>
      </c>
      <c r="L59">
        <f t="shared" si="4"/>
        <v>0.20416644959566319</v>
      </c>
      <c r="M59">
        <f t="shared" si="5"/>
        <v>-0.20416644959566319</v>
      </c>
      <c r="N59" s="14">
        <f t="shared" si="6"/>
        <v>2.0113149295763969E-2</v>
      </c>
      <c r="O59" s="15">
        <f t="shared" si="7"/>
        <v>-2.0113149295763969E-2</v>
      </c>
      <c r="P59">
        <f t="shared" si="8"/>
        <v>56.340849235605042</v>
      </c>
      <c r="Q59">
        <f t="shared" si="9"/>
        <v>54.119150764394952</v>
      </c>
      <c r="R59">
        <f t="shared" si="10"/>
        <v>-4.3300507643949562</v>
      </c>
      <c r="S59">
        <f t="shared" si="11"/>
        <v>-6.551749235605044</v>
      </c>
    </row>
    <row r="60" spans="1:19" x14ac:dyDescent="0.3">
      <c r="A60">
        <v>11.220179999999999</v>
      </c>
      <c r="B60">
        <v>56.062324565081688</v>
      </c>
      <c r="C60">
        <v>-4.6658115089245076</v>
      </c>
      <c r="D60">
        <f t="shared" si="0"/>
        <v>1.0499998241554094</v>
      </c>
      <c r="E60" s="2">
        <v>0.5591796830632707</v>
      </c>
      <c r="F60">
        <v>11.220179999999999</v>
      </c>
      <c r="G60">
        <v>55.518999999999998</v>
      </c>
      <c r="H60">
        <v>-4.7827000000000002</v>
      </c>
      <c r="I60">
        <f t="shared" si="1"/>
        <v>9.7862815447268513E-3</v>
      </c>
      <c r="J60">
        <f t="shared" si="2"/>
        <v>-2.4439854282203063E-2</v>
      </c>
      <c r="K60">
        <f t="shared" si="3"/>
        <v>1.0071861580058551E-2</v>
      </c>
      <c r="L60">
        <f t="shared" si="4"/>
        <v>0.23204819079675168</v>
      </c>
      <c r="M60">
        <f t="shared" si="5"/>
        <v>-0.23204819079675168</v>
      </c>
      <c r="N60" s="14">
        <f t="shared" si="6"/>
        <v>1.9989857204265646E-2</v>
      </c>
      <c r="O60" s="15">
        <f t="shared" si="7"/>
        <v>-1.9989857204265646E-2</v>
      </c>
      <c r="P60">
        <f t="shared" si="8"/>
        <v>56.628816882123623</v>
      </c>
      <c r="Q60">
        <f t="shared" si="9"/>
        <v>54.409183117876374</v>
      </c>
      <c r="R60">
        <f t="shared" si="10"/>
        <v>-3.6728831178763759</v>
      </c>
      <c r="S60">
        <f t="shared" si="11"/>
        <v>-5.8925168821236245</v>
      </c>
    </row>
    <row r="61" spans="1:19" x14ac:dyDescent="0.3">
      <c r="A61">
        <v>9.1201080000000001</v>
      </c>
      <c r="B61">
        <v>54.933914939344817</v>
      </c>
      <c r="C61">
        <v>-4.645212888565406</v>
      </c>
      <c r="D61">
        <f t="shared" si="0"/>
        <v>0.9599999812589346</v>
      </c>
      <c r="E61" s="2">
        <v>0.55914257032414139</v>
      </c>
      <c r="F61">
        <v>9.1201080000000001</v>
      </c>
      <c r="G61">
        <v>55.789000000000001</v>
      </c>
      <c r="H61">
        <v>-4.2579000000000002</v>
      </c>
      <c r="I61">
        <f t="shared" si="1"/>
        <v>-1.5327126506214213E-2</v>
      </c>
      <c r="J61">
        <f t="shared" si="2"/>
        <v>9.0963359535312191E-2</v>
      </c>
      <c r="K61">
        <f t="shared" si="3"/>
        <v>1.0022451922854709E-2</v>
      </c>
      <c r="L61">
        <f t="shared" si="4"/>
        <v>0.26063158449230317</v>
      </c>
      <c r="M61">
        <f t="shared" si="5"/>
        <v>-0.26063158449230317</v>
      </c>
      <c r="N61" s="14">
        <f t="shared" si="6"/>
        <v>1.9891792712000179E-2</v>
      </c>
      <c r="O61" s="15">
        <f t="shared" si="7"/>
        <v>-1.9891792712000179E-2</v>
      </c>
      <c r="P61">
        <f t="shared" si="8"/>
        <v>56.898743223609777</v>
      </c>
      <c r="Q61">
        <f t="shared" si="9"/>
        <v>54.679256776390226</v>
      </c>
      <c r="R61">
        <f t="shared" si="10"/>
        <v>-3.1481567763902225</v>
      </c>
      <c r="S61">
        <f t="shared" si="11"/>
        <v>-5.367643223609778</v>
      </c>
    </row>
    <row r="62" spans="1:19" x14ac:dyDescent="0.3">
      <c r="A62">
        <v>7.4131020000000003</v>
      </c>
      <c r="B62">
        <v>55.872687864346105</v>
      </c>
      <c r="C62">
        <v>-3.2937167487731784</v>
      </c>
      <c r="D62">
        <f t="shared" si="0"/>
        <v>0.86999997580397515</v>
      </c>
      <c r="E62" s="2">
        <v>0.55947369567124594</v>
      </c>
      <c r="F62">
        <v>7.4131020000000003</v>
      </c>
      <c r="G62">
        <v>56.042999999999999</v>
      </c>
      <c r="H62">
        <v>-3.8376999999999999</v>
      </c>
      <c r="I62">
        <f t="shared" si="1"/>
        <v>-3.0389546536390695E-3</v>
      </c>
      <c r="J62">
        <f t="shared" si="2"/>
        <v>-0.14174720567705174</v>
      </c>
      <c r="K62">
        <f t="shared" si="3"/>
        <v>9.9829362395169059E-3</v>
      </c>
      <c r="L62">
        <f t="shared" si="4"/>
        <v>0.28934007758909064</v>
      </c>
      <c r="M62">
        <f t="shared" si="5"/>
        <v>-0.28934007758909064</v>
      </c>
      <c r="N62" s="14">
        <f t="shared" si="6"/>
        <v>1.9813365019068451E-2</v>
      </c>
      <c r="O62" s="15">
        <f t="shared" si="7"/>
        <v>-1.9813365019068451E-2</v>
      </c>
      <c r="P62">
        <f t="shared" si="8"/>
        <v>57.153400415763656</v>
      </c>
      <c r="Q62">
        <f t="shared" si="9"/>
        <v>54.932599584236343</v>
      </c>
      <c r="R62">
        <f t="shared" si="10"/>
        <v>-2.7272995842363468</v>
      </c>
      <c r="S62">
        <f t="shared" si="11"/>
        <v>-4.948100415763653</v>
      </c>
    </row>
    <row r="63" spans="1:19" x14ac:dyDescent="0.3">
      <c r="A63">
        <v>6.0255960000000002</v>
      </c>
      <c r="B63">
        <v>57.048852351691572</v>
      </c>
      <c r="C63">
        <v>-3.2893340704564702</v>
      </c>
      <c r="D63">
        <f t="shared" si="0"/>
        <v>0.78000001003689867</v>
      </c>
      <c r="E63" s="2">
        <v>0.56004823659016667</v>
      </c>
      <c r="F63">
        <v>6.0255960000000002</v>
      </c>
      <c r="G63">
        <v>56.277000000000001</v>
      </c>
      <c r="H63">
        <v>-3.5047000000000001</v>
      </c>
      <c r="I63">
        <f t="shared" si="1"/>
        <v>1.3715236272217263E-2</v>
      </c>
      <c r="J63">
        <f t="shared" si="2"/>
        <v>-6.1450603345088006E-2</v>
      </c>
      <c r="K63">
        <f t="shared" si="3"/>
        <v>9.9516363095077318E-3</v>
      </c>
      <c r="L63">
        <f t="shared" si="4"/>
        <v>0.31715716621872025</v>
      </c>
      <c r="M63">
        <f t="shared" si="5"/>
        <v>-0.31715716621872025</v>
      </c>
      <c r="N63" s="14">
        <f t="shared" si="6"/>
        <v>1.9751243322258628E-2</v>
      </c>
      <c r="O63" s="15">
        <f t="shared" si="7"/>
        <v>-1.9751243322258628E-2</v>
      </c>
      <c r="P63">
        <f t="shared" si="8"/>
        <v>57.388540720446748</v>
      </c>
      <c r="Q63">
        <f t="shared" si="9"/>
        <v>55.165459279553254</v>
      </c>
      <c r="R63">
        <f t="shared" si="10"/>
        <v>-2.3931592795532515</v>
      </c>
      <c r="S63">
        <f t="shared" si="11"/>
        <v>-4.6162407204467488</v>
      </c>
    </row>
    <row r="64" spans="1:19" x14ac:dyDescent="0.3">
      <c r="A64">
        <v>4.8977880000000003</v>
      </c>
      <c r="B64">
        <v>56.946415200766211</v>
      </c>
      <c r="C64">
        <v>-3.3986967053733781</v>
      </c>
      <c r="D64">
        <f t="shared" si="0"/>
        <v>0.68999998282569774</v>
      </c>
      <c r="E64" s="2">
        <v>0.56081623199797559</v>
      </c>
      <c r="F64">
        <v>4.8977880000000003</v>
      </c>
      <c r="G64">
        <v>56.488999999999997</v>
      </c>
      <c r="H64">
        <v>-3.2526999999999999</v>
      </c>
      <c r="I64">
        <f t="shared" si="1"/>
        <v>8.0974207503445549E-3</v>
      </c>
      <c r="J64">
        <f t="shared" si="2"/>
        <v>4.4884774302388221E-2</v>
      </c>
      <c r="K64">
        <f t="shared" si="3"/>
        <v>9.9278838711603246E-3</v>
      </c>
      <c r="L64">
        <f t="shared" si="4"/>
        <v>0.34219724497782755</v>
      </c>
      <c r="M64">
        <f t="shared" si="5"/>
        <v>-0.34219724497782755</v>
      </c>
      <c r="N64" s="14">
        <f t="shared" si="6"/>
        <v>1.9704101307146164E-2</v>
      </c>
      <c r="O64" s="15">
        <f t="shared" si="7"/>
        <v>-1.9704101307146164E-2</v>
      </c>
      <c r="P64">
        <f t="shared" si="8"/>
        <v>57.602064978739378</v>
      </c>
      <c r="Q64">
        <f t="shared" si="9"/>
        <v>55.375935021260617</v>
      </c>
      <c r="R64">
        <f t="shared" si="10"/>
        <v>-2.1396350212606201</v>
      </c>
      <c r="S64">
        <f t="shared" si="11"/>
        <v>-4.3657649787393797</v>
      </c>
    </row>
    <row r="65" spans="1:19" x14ac:dyDescent="0.3">
      <c r="A65">
        <v>3.9810720000000002</v>
      </c>
      <c r="B65">
        <v>56.011825314286341</v>
      </c>
      <c r="C65">
        <v>-1.9467405816360261</v>
      </c>
      <c r="D65">
        <f t="shared" si="0"/>
        <v>0.60000003212314201</v>
      </c>
      <c r="E65" s="2">
        <v>0.56179668635248181</v>
      </c>
      <c r="F65">
        <v>3.9810720000000002</v>
      </c>
      <c r="G65">
        <v>56.68</v>
      </c>
      <c r="H65">
        <v>-3.0836000000000001</v>
      </c>
      <c r="I65">
        <f t="shared" si="1"/>
        <v>-1.1788544208074432E-2</v>
      </c>
      <c r="J65">
        <f t="shared" si="2"/>
        <v>-0.36867927693733749</v>
      </c>
      <c r="K65">
        <f t="shared" si="3"/>
        <v>9.9117269998673565E-3</v>
      </c>
      <c r="L65">
        <f t="shared" si="4"/>
        <v>0.36159388676533805</v>
      </c>
      <c r="M65">
        <f t="shared" si="5"/>
        <v>-0.36159388676533805</v>
      </c>
      <c r="N65" s="14">
        <f t="shared" si="6"/>
        <v>1.9672034390077569E-2</v>
      </c>
      <c r="O65" s="15">
        <f t="shared" si="7"/>
        <v>-1.9672034390077569E-2</v>
      </c>
      <c r="P65">
        <f t="shared" si="8"/>
        <v>57.795010909229596</v>
      </c>
      <c r="Q65">
        <f t="shared" si="9"/>
        <v>55.564989090770403</v>
      </c>
      <c r="R65">
        <f t="shared" si="10"/>
        <v>-1.9685890907704036</v>
      </c>
      <c r="S65">
        <f t="shared" si="11"/>
        <v>-4.1986109092295969</v>
      </c>
    </row>
    <row r="66" spans="1:19" x14ac:dyDescent="0.3">
      <c r="A66">
        <v>3.2359369999999998</v>
      </c>
      <c r="B66">
        <v>56.442905411145652</v>
      </c>
      <c r="C66">
        <v>-2.9115593577500434</v>
      </c>
      <c r="D66">
        <f t="shared" si="0"/>
        <v>0.51000005780466684</v>
      </c>
      <c r="E66" s="2">
        <v>0.56307830823790772</v>
      </c>
      <c r="F66">
        <v>3.2359369999999998</v>
      </c>
      <c r="G66">
        <v>56.856999999999999</v>
      </c>
      <c r="H66">
        <v>-3.0017999999999998</v>
      </c>
      <c r="I66">
        <f t="shared" si="1"/>
        <v>-7.2830889574607705E-3</v>
      </c>
      <c r="J66">
        <f t="shared" si="2"/>
        <v>-3.006217677725246E-2</v>
      </c>
      <c r="K66">
        <f t="shared" si="3"/>
        <v>9.9034122137627335E-3</v>
      </c>
      <c r="L66">
        <f t="shared" si="4"/>
        <v>0.37229481441178769</v>
      </c>
      <c r="M66">
        <f t="shared" si="5"/>
        <v>-0.37229481441178769</v>
      </c>
      <c r="N66" s="14">
        <f t="shared" si="6"/>
        <v>1.9655531841308971E-2</v>
      </c>
      <c r="O66" s="15">
        <f t="shared" si="7"/>
        <v>-1.9655531841308971E-2</v>
      </c>
      <c r="P66">
        <f t="shared" si="8"/>
        <v>57.974554573901301</v>
      </c>
      <c r="Q66">
        <f t="shared" si="9"/>
        <v>55.739445426098698</v>
      </c>
      <c r="R66">
        <f t="shared" si="10"/>
        <v>-1.8842454260986956</v>
      </c>
      <c r="S66">
        <f t="shared" si="11"/>
        <v>-4.1193545739013038</v>
      </c>
    </row>
    <row r="67" spans="1:19" x14ac:dyDescent="0.3">
      <c r="A67">
        <v>2.6302680000000001</v>
      </c>
      <c r="B67">
        <v>56.154914331236419</v>
      </c>
      <c r="C67">
        <v>-2.5436915358088954</v>
      </c>
      <c r="D67">
        <f t="shared" si="0"/>
        <v>0.42000000133818721</v>
      </c>
      <c r="E67" s="2">
        <v>0.56483269912484668</v>
      </c>
      <c r="F67">
        <v>2.6302680000000001</v>
      </c>
      <c r="G67">
        <v>57.036000000000001</v>
      </c>
      <c r="H67">
        <v>-3.0110999999999999</v>
      </c>
      <c r="I67">
        <f t="shared" si="1"/>
        <v>-1.5447886751588154E-2</v>
      </c>
      <c r="J67">
        <f t="shared" si="2"/>
        <v>-0.15522847603570272</v>
      </c>
      <c r="K67">
        <f t="shared" si="3"/>
        <v>9.9030910148826465E-3</v>
      </c>
      <c r="L67">
        <f t="shared" si="4"/>
        <v>0.37230133644579844</v>
      </c>
      <c r="M67">
        <f t="shared" si="5"/>
        <v>-0.37230133644579844</v>
      </c>
      <c r="N67" s="14">
        <f t="shared" si="6"/>
        <v>1.9654894350444343E-2</v>
      </c>
      <c r="O67" s="15">
        <f t="shared" si="7"/>
        <v>-1.9654894350444343E-2</v>
      </c>
      <c r="P67">
        <f t="shared" si="8"/>
        <v>58.157036554171945</v>
      </c>
      <c r="Q67">
        <f t="shared" si="9"/>
        <v>55.914963445828057</v>
      </c>
      <c r="R67">
        <f t="shared" si="10"/>
        <v>-1.8900634458280563</v>
      </c>
      <c r="S67">
        <f t="shared" si="11"/>
        <v>-4.132136554171943</v>
      </c>
    </row>
    <row r="68" spans="1:19" x14ac:dyDescent="0.3">
      <c r="A68">
        <v>2.1379619999999999</v>
      </c>
      <c r="B68">
        <v>57.578602440966399</v>
      </c>
      <c r="C68">
        <v>-4.4333229889312644</v>
      </c>
      <c r="D68">
        <f t="shared" si="0"/>
        <v>0.32999998181898238</v>
      </c>
      <c r="E68" s="2">
        <v>0.56722207854434004</v>
      </c>
      <c r="F68">
        <v>2.1379619999999999</v>
      </c>
      <c r="G68">
        <v>57.234000000000002</v>
      </c>
      <c r="H68">
        <v>-3.1114999999999999</v>
      </c>
      <c r="I68">
        <f t="shared" si="1"/>
        <v>6.0209393186986355E-3</v>
      </c>
      <c r="J68">
        <f t="shared" si="2"/>
        <v>0.42481857269203421</v>
      </c>
      <c r="K68">
        <f t="shared" si="3"/>
        <v>9.9105790010193245E-3</v>
      </c>
      <c r="L68">
        <f t="shared" si="4"/>
        <v>0.36181224840302001</v>
      </c>
      <c r="M68">
        <f t="shared" si="5"/>
        <v>-0.36181224840302001</v>
      </c>
      <c r="N68" s="14">
        <f t="shared" si="6"/>
        <v>1.966975593014636E-2</v>
      </c>
      <c r="O68" s="15">
        <f t="shared" si="7"/>
        <v>-1.966975593014636E-2</v>
      </c>
      <c r="P68">
        <f t="shared" si="8"/>
        <v>58.359778810906001</v>
      </c>
      <c r="Q68">
        <f t="shared" si="9"/>
        <v>56.108221189094003</v>
      </c>
      <c r="R68">
        <f t="shared" si="10"/>
        <v>-1.9857211890940032</v>
      </c>
      <c r="S68">
        <f t="shared" si="11"/>
        <v>-4.2372788109059965</v>
      </c>
    </row>
    <row r="69" spans="1:19" x14ac:dyDescent="0.3">
      <c r="A69">
        <v>1.7378009999999999</v>
      </c>
      <c r="B69">
        <v>58.082190221514871</v>
      </c>
      <c r="C69">
        <v>-3.2628810940677826</v>
      </c>
      <c r="D69">
        <f t="shared" si="0"/>
        <v>0.24000004279730813</v>
      </c>
      <c r="E69" s="2">
        <v>0.57041139664099083</v>
      </c>
      <c r="F69">
        <v>1.7378009999999999</v>
      </c>
      <c r="G69">
        <v>57.470999999999997</v>
      </c>
      <c r="H69">
        <v>-3.2978000000000001</v>
      </c>
      <c r="I69">
        <f t="shared" si="1"/>
        <v>1.063475877424918E-2</v>
      </c>
      <c r="J69">
        <f t="shared" si="2"/>
        <v>-1.0588545676577557E-2</v>
      </c>
      <c r="K69">
        <f t="shared" si="3"/>
        <v>9.925203957491446E-3</v>
      </c>
      <c r="L69">
        <f t="shared" si="4"/>
        <v>0.3432921112499222</v>
      </c>
      <c r="M69">
        <f t="shared" si="5"/>
        <v>-0.3432921112499222</v>
      </c>
      <c r="N69" s="14">
        <f t="shared" si="6"/>
        <v>1.9698782420351019E-2</v>
      </c>
      <c r="O69" s="15">
        <f t="shared" si="7"/>
        <v>-1.9698782420351019E-2</v>
      </c>
      <c r="P69">
        <f t="shared" si="8"/>
        <v>58.603108724479988</v>
      </c>
      <c r="Q69">
        <f t="shared" si="9"/>
        <v>56.338891275520005</v>
      </c>
      <c r="R69">
        <f t="shared" si="10"/>
        <v>-2.1656912755200066</v>
      </c>
      <c r="S69">
        <f t="shared" si="11"/>
        <v>-4.4299087244799935</v>
      </c>
    </row>
    <row r="70" spans="1:19" x14ac:dyDescent="0.3">
      <c r="A70">
        <v>1.4125380000000001</v>
      </c>
      <c r="B70">
        <v>58.158817150189606</v>
      </c>
      <c r="C70">
        <v>-3.4293537933302431</v>
      </c>
      <c r="D70">
        <f t="shared" ref="D70:D105" si="12">+LOG(A70)</f>
        <v>0.15000014000887543</v>
      </c>
      <c r="E70" s="2">
        <v>0.57453124107838638</v>
      </c>
      <c r="F70">
        <v>1.4125380000000001</v>
      </c>
      <c r="G70">
        <v>57.767000000000003</v>
      </c>
      <c r="H70">
        <v>-3.5579000000000001</v>
      </c>
      <c r="I70">
        <f t="shared" ref="I70:I105" si="13">(B70-G70)/G70</f>
        <v>6.7827159137501102E-3</v>
      </c>
      <c r="J70">
        <f t="shared" ref="J70:J105" si="14">(C70-H70)/H70</f>
        <v>-3.6129797540615786E-2</v>
      </c>
      <c r="K70">
        <f t="shared" ref="K70:K105" si="15">+E70/G70</f>
        <v>9.945665190824975E-3</v>
      </c>
      <c r="L70">
        <f t="shared" ref="L70:L105" si="16">-E70/H70*$L$1</f>
        <v>0.32049396420856779</v>
      </c>
      <c r="M70">
        <f t="shared" ref="M70:M105" si="17">E70/H70*$L$1</f>
        <v>-0.32049396420856779</v>
      </c>
      <c r="N70" s="14">
        <f t="shared" ref="N70:N105" si="18">E70*$L$1/G70</f>
        <v>1.9739392304562522E-2</v>
      </c>
      <c r="O70" s="15">
        <f t="shared" ref="O70:O105" si="19">-E70*$L$1/G70</f>
        <v>-1.9739392304562522E-2</v>
      </c>
      <c r="P70">
        <f t="shared" ref="P70:P105" si="20">G70+E70*$L$1</f>
        <v>58.907285475257666</v>
      </c>
      <c r="Q70">
        <f t="shared" ref="Q70:Q105" si="21">+G70-E70*$L$1</f>
        <v>56.62671452474234</v>
      </c>
      <c r="R70">
        <f t="shared" ref="R70:R105" si="22">+H70+E70*$L$1</f>
        <v>-2.4176145247423371</v>
      </c>
      <c r="S70">
        <f t="shared" ref="S70:S105" si="23">H70-E70*$L$1</f>
        <v>-4.6981854752576631</v>
      </c>
    </row>
    <row r="71" spans="1:19" x14ac:dyDescent="0.3">
      <c r="A71">
        <v>1.1481539999999999</v>
      </c>
      <c r="B71">
        <v>58.694779867914058</v>
      </c>
      <c r="C71">
        <v>-3.8731603319340531</v>
      </c>
      <c r="D71">
        <f t="shared" si="12"/>
        <v>6.0000143170552259E-2</v>
      </c>
      <c r="E71" s="2">
        <v>0.579616599031196</v>
      </c>
      <c r="F71">
        <v>1.1481539999999999</v>
      </c>
      <c r="G71">
        <v>58.136000000000003</v>
      </c>
      <c r="H71">
        <v>-3.8719999999999999</v>
      </c>
      <c r="I71">
        <f t="shared" si="13"/>
        <v>9.6115981132870298E-3</v>
      </c>
      <c r="J71">
        <f t="shared" si="14"/>
        <v>2.9967250362943765E-4</v>
      </c>
      <c r="K71">
        <f t="shared" si="15"/>
        <v>9.9700116800467177E-3</v>
      </c>
      <c r="L71">
        <f t="shared" si="16"/>
        <v>0.29710188613010979</v>
      </c>
      <c r="M71">
        <f t="shared" si="17"/>
        <v>-0.29710188613010979</v>
      </c>
      <c r="N71" s="14">
        <f t="shared" si="18"/>
        <v>1.9787713346218955E-2</v>
      </c>
      <c r="O71" s="15">
        <f t="shared" si="19"/>
        <v>-1.9787713346218955E-2</v>
      </c>
      <c r="P71">
        <f t="shared" si="20"/>
        <v>59.28637850309579</v>
      </c>
      <c r="Q71">
        <f t="shared" si="21"/>
        <v>56.985621496904216</v>
      </c>
      <c r="R71">
        <f t="shared" si="22"/>
        <v>-2.7216214969042145</v>
      </c>
      <c r="S71">
        <f t="shared" si="23"/>
        <v>-5.0223785030957853</v>
      </c>
    </row>
    <row r="72" spans="1:19" x14ac:dyDescent="0.3">
      <c r="A72">
        <v>0.93325429999999998</v>
      </c>
      <c r="B72">
        <v>59.578575905446563</v>
      </c>
      <c r="C72">
        <v>-3.7285293756094706</v>
      </c>
      <c r="D72">
        <f t="shared" si="12"/>
        <v>-3.0000000370883715E-2</v>
      </c>
      <c r="E72" s="2">
        <v>0.58558163606500158</v>
      </c>
      <c r="F72">
        <v>0.93325429999999998</v>
      </c>
      <c r="G72">
        <v>58.582000000000001</v>
      </c>
      <c r="H72">
        <v>-4.2152000000000003</v>
      </c>
      <c r="I72">
        <f t="shared" si="13"/>
        <v>1.7011640187200201E-2</v>
      </c>
      <c r="J72">
        <f t="shared" si="14"/>
        <v>-0.1154561170028776</v>
      </c>
      <c r="K72">
        <f t="shared" si="15"/>
        <v>9.995931106227195E-3</v>
      </c>
      <c r="L72">
        <f t="shared" si="16"/>
        <v>0.27572059461050746</v>
      </c>
      <c r="M72">
        <f t="shared" si="17"/>
        <v>-0.27572059461050746</v>
      </c>
      <c r="N72" s="14">
        <f t="shared" si="18"/>
        <v>1.9839156232327525E-2</v>
      </c>
      <c r="O72" s="15">
        <f t="shared" si="19"/>
        <v>-1.9839156232327525E-2</v>
      </c>
      <c r="P72">
        <f t="shared" si="20"/>
        <v>59.744217450402211</v>
      </c>
      <c r="Q72">
        <f t="shared" si="21"/>
        <v>57.419782549597791</v>
      </c>
      <c r="R72">
        <f t="shared" si="22"/>
        <v>-3.0529825495977891</v>
      </c>
      <c r="S72">
        <f t="shared" si="23"/>
        <v>-5.377417450402211</v>
      </c>
    </row>
    <row r="73" spans="1:19" x14ac:dyDescent="0.3">
      <c r="A73">
        <v>0.75857759999999996</v>
      </c>
      <c r="B73">
        <v>58.924577951810448</v>
      </c>
      <c r="C73">
        <v>-3.6882137555550001</v>
      </c>
      <c r="D73">
        <f t="shared" si="12"/>
        <v>-0.11999998570391762</v>
      </c>
      <c r="E73" s="2">
        <v>0.59218527031194124</v>
      </c>
      <c r="F73">
        <v>0.75857759999999996</v>
      </c>
      <c r="G73">
        <v>59.091999999999999</v>
      </c>
      <c r="H73">
        <v>-4.5640000000000001</v>
      </c>
      <c r="I73">
        <f t="shared" si="13"/>
        <v>-2.8332438940897298E-3</v>
      </c>
      <c r="J73">
        <f t="shared" si="14"/>
        <v>-0.19189006232361963</v>
      </c>
      <c r="K73">
        <f t="shared" si="15"/>
        <v>1.0021411871521377E-2</v>
      </c>
      <c r="L73">
        <f t="shared" si="16"/>
        <v>0.25752056012359076</v>
      </c>
      <c r="M73">
        <f t="shared" si="17"/>
        <v>-0.25752056012359076</v>
      </c>
      <c r="N73" s="14">
        <f t="shared" si="18"/>
        <v>1.9889728498004269E-2</v>
      </c>
      <c r="O73" s="15">
        <f t="shared" si="19"/>
        <v>-1.9889728498004269E-2</v>
      </c>
      <c r="P73">
        <f t="shared" si="20"/>
        <v>60.267323836404067</v>
      </c>
      <c r="Q73">
        <f t="shared" si="21"/>
        <v>57.91667616359593</v>
      </c>
      <c r="R73">
        <f t="shared" si="22"/>
        <v>-3.3886761635959317</v>
      </c>
      <c r="S73">
        <f t="shared" si="23"/>
        <v>-5.7393238364040684</v>
      </c>
    </row>
    <row r="74" spans="1:19" x14ac:dyDescent="0.3">
      <c r="A74">
        <v>0.616595</v>
      </c>
      <c r="B74">
        <v>58.515507877442751</v>
      </c>
      <c r="C74">
        <v>-4.6339617921607017</v>
      </c>
      <c r="D74">
        <f t="shared" si="12"/>
        <v>-0.21000000131112226</v>
      </c>
      <c r="E74" s="2">
        <v>0.59913565689220727</v>
      </c>
      <c r="F74">
        <v>0.616595</v>
      </c>
      <c r="G74">
        <v>59.640999999999998</v>
      </c>
      <c r="H74">
        <v>-4.9077000000000002</v>
      </c>
      <c r="I74">
        <f t="shared" si="13"/>
        <v>-1.8871114209306473E-2</v>
      </c>
      <c r="J74">
        <f t="shared" si="14"/>
        <v>-5.5777290347677824E-2</v>
      </c>
      <c r="K74">
        <f t="shared" si="15"/>
        <v>1.0045701059543053E-2</v>
      </c>
      <c r="L74">
        <f t="shared" si="16"/>
        <v>0.24229647896197457</v>
      </c>
      <c r="M74">
        <f t="shared" si="17"/>
        <v>-0.24229647896197457</v>
      </c>
      <c r="N74" s="14">
        <f t="shared" si="18"/>
        <v>1.9937935812640341E-2</v>
      </c>
      <c r="O74" s="15">
        <f t="shared" si="19"/>
        <v>-1.9937935812640341E-2</v>
      </c>
      <c r="P74">
        <f t="shared" si="20"/>
        <v>60.830118429801679</v>
      </c>
      <c r="Q74">
        <f t="shared" si="21"/>
        <v>58.451881570198317</v>
      </c>
      <c r="R74">
        <f t="shared" si="22"/>
        <v>-3.7185815701983174</v>
      </c>
      <c r="S74">
        <f t="shared" si="23"/>
        <v>-6.096818429801683</v>
      </c>
    </row>
    <row r="75" spans="1:19" x14ac:dyDescent="0.3">
      <c r="A75">
        <v>0.50118720000000005</v>
      </c>
      <c r="B75">
        <v>60.393776321971004</v>
      </c>
      <c r="C75">
        <v>-5.1246325674195541</v>
      </c>
      <c r="D75">
        <f t="shared" si="12"/>
        <v>-0.30000002913908869</v>
      </c>
      <c r="E75" s="2">
        <v>0.6061797321264083</v>
      </c>
      <c r="F75">
        <v>0.50118720000000005</v>
      </c>
      <c r="G75">
        <v>60.197000000000003</v>
      </c>
      <c r="H75">
        <v>-5.2568000000000001</v>
      </c>
      <c r="I75">
        <f t="shared" si="13"/>
        <v>3.2688725679186803E-3</v>
      </c>
      <c r="J75">
        <f t="shared" si="14"/>
        <v>-2.5142183948494531E-2</v>
      </c>
      <c r="K75">
        <f t="shared" si="15"/>
        <v>1.0069932590102634E-2</v>
      </c>
      <c r="L75">
        <f t="shared" si="16"/>
        <v>0.22886527340645038</v>
      </c>
      <c r="M75">
        <f t="shared" si="17"/>
        <v>-0.22886527340645038</v>
      </c>
      <c r="N75" s="14">
        <f t="shared" si="18"/>
        <v>1.9986028693174548E-2</v>
      </c>
      <c r="O75" s="15">
        <f t="shared" si="19"/>
        <v>-1.9986028693174548E-2</v>
      </c>
      <c r="P75">
        <f t="shared" si="20"/>
        <v>61.400098969243032</v>
      </c>
      <c r="Q75">
        <f t="shared" si="21"/>
        <v>58.993901030756973</v>
      </c>
      <c r="R75">
        <f t="shared" si="22"/>
        <v>-4.0537010307569723</v>
      </c>
      <c r="S75">
        <f t="shared" si="23"/>
        <v>-6.459898969243028</v>
      </c>
    </row>
    <row r="76" spans="1:19" x14ac:dyDescent="0.3">
      <c r="A76">
        <v>0.40738029999999997</v>
      </c>
      <c r="B76">
        <v>61.261550024470836</v>
      </c>
      <c r="C76">
        <v>-6.3809849441959408</v>
      </c>
      <c r="D76">
        <f t="shared" si="12"/>
        <v>-0.389999976337708</v>
      </c>
      <c r="E76" s="2">
        <v>0.61327439719209187</v>
      </c>
      <c r="F76">
        <v>0.40738029999999997</v>
      </c>
      <c r="G76">
        <v>60.738</v>
      </c>
      <c r="H76">
        <v>-5.6448</v>
      </c>
      <c r="I76">
        <f t="shared" si="13"/>
        <v>8.6198100772306666E-3</v>
      </c>
      <c r="J76">
        <f t="shared" si="14"/>
        <v>0.13041825116849856</v>
      </c>
      <c r="K76">
        <f t="shared" si="15"/>
        <v>1.0097046283909445E-2</v>
      </c>
      <c r="L76">
        <f t="shared" si="16"/>
        <v>0.21562852811364333</v>
      </c>
      <c r="M76">
        <f t="shared" si="17"/>
        <v>-0.21562852811364333</v>
      </c>
      <c r="N76" s="14">
        <f t="shared" si="18"/>
        <v>2.0039841869931411E-2</v>
      </c>
      <c r="O76" s="15">
        <f t="shared" si="19"/>
        <v>-2.0039841869931411E-2</v>
      </c>
      <c r="P76">
        <f t="shared" si="20"/>
        <v>61.95517991549589</v>
      </c>
      <c r="Q76">
        <f t="shared" si="21"/>
        <v>59.520820084504109</v>
      </c>
      <c r="R76">
        <f t="shared" si="22"/>
        <v>-4.427620084504106</v>
      </c>
      <c r="S76">
        <f t="shared" si="23"/>
        <v>-6.861979915495894</v>
      </c>
    </row>
    <row r="77" spans="1:19" x14ac:dyDescent="0.3">
      <c r="A77">
        <v>0.33113110000000001</v>
      </c>
      <c r="B77">
        <v>62.295383733971043</v>
      </c>
      <c r="C77">
        <v>-6.3912878840810734</v>
      </c>
      <c r="D77">
        <f t="shared" si="12"/>
        <v>-0.48000002817545817</v>
      </c>
      <c r="E77" s="2">
        <v>0.6206295704524174</v>
      </c>
      <c r="F77">
        <v>0.33113110000000001</v>
      </c>
      <c r="G77">
        <v>61.261000000000003</v>
      </c>
      <c r="H77">
        <v>-6.1196000000000002</v>
      </c>
      <c r="I77">
        <f t="shared" si="13"/>
        <v>1.6884865313511702E-2</v>
      </c>
      <c r="J77">
        <f t="shared" si="14"/>
        <v>4.4396346833301729E-2</v>
      </c>
      <c r="K77">
        <f t="shared" si="15"/>
        <v>1.0130908252434949E-2</v>
      </c>
      <c r="L77">
        <f t="shared" si="16"/>
        <v>0.20128405425237139</v>
      </c>
      <c r="M77">
        <f t="shared" si="17"/>
        <v>-0.20128405425237139</v>
      </c>
      <c r="N77" s="14">
        <f t="shared" si="18"/>
        <v>2.0107048503988052E-2</v>
      </c>
      <c r="O77" s="15">
        <f t="shared" si="19"/>
        <v>-2.0107048503988052E-2</v>
      </c>
      <c r="P77">
        <f t="shared" si="20"/>
        <v>62.492777898402814</v>
      </c>
      <c r="Q77">
        <f t="shared" si="21"/>
        <v>60.029222101597192</v>
      </c>
      <c r="R77">
        <f t="shared" si="22"/>
        <v>-4.8878221015971883</v>
      </c>
      <c r="S77">
        <f t="shared" si="23"/>
        <v>-7.351377898402812</v>
      </c>
    </row>
    <row r="78" spans="1:19" x14ac:dyDescent="0.3">
      <c r="A78">
        <v>0.26915349999999999</v>
      </c>
      <c r="B78">
        <v>61.599363991168225</v>
      </c>
      <c r="C78">
        <v>-7.5869605268087295</v>
      </c>
      <c r="D78">
        <f t="shared" si="12"/>
        <v>-0.56999996836249145</v>
      </c>
      <c r="E78" s="2">
        <v>0.62871016263447954</v>
      </c>
      <c r="F78">
        <v>0.26915349999999999</v>
      </c>
      <c r="G78">
        <v>61.787999999999997</v>
      </c>
      <c r="H78">
        <v>-6.7324000000000002</v>
      </c>
      <c r="I78">
        <f t="shared" si="13"/>
        <v>-3.0529554093314489E-3</v>
      </c>
      <c r="J78">
        <f t="shared" si="14"/>
        <v>0.12693252433140176</v>
      </c>
      <c r="K78">
        <f t="shared" si="15"/>
        <v>1.0175279384904505E-2</v>
      </c>
      <c r="L78">
        <f t="shared" si="16"/>
        <v>0.18534484538400484</v>
      </c>
      <c r="M78">
        <f t="shared" si="17"/>
        <v>-0.18534484538400484</v>
      </c>
      <c r="N78" s="14">
        <f t="shared" si="18"/>
        <v>2.0195112919390076E-2</v>
      </c>
      <c r="O78" s="15">
        <f t="shared" si="19"/>
        <v>-2.0195112919390076E-2</v>
      </c>
      <c r="P78">
        <f t="shared" si="20"/>
        <v>63.035815637063273</v>
      </c>
      <c r="Q78">
        <f t="shared" si="21"/>
        <v>60.540184362936721</v>
      </c>
      <c r="R78">
        <f t="shared" si="22"/>
        <v>-5.4845843629367259</v>
      </c>
      <c r="S78">
        <f t="shared" si="23"/>
        <v>-7.9802156370632744</v>
      </c>
    </row>
    <row r="79" spans="1:19" x14ac:dyDescent="0.3">
      <c r="A79">
        <v>0.2187762</v>
      </c>
      <c r="B79">
        <v>61.911530251457719</v>
      </c>
      <c r="C79">
        <v>-6.7404295920627657</v>
      </c>
      <c r="D79">
        <f t="shared" si="12"/>
        <v>-0.65999992534990171</v>
      </c>
      <c r="E79" s="2">
        <v>0.63817474177894407</v>
      </c>
      <c r="F79">
        <v>0.2187762</v>
      </c>
      <c r="G79">
        <v>62.365000000000002</v>
      </c>
      <c r="H79">
        <v>-7.5273000000000003</v>
      </c>
      <c r="I79">
        <f t="shared" si="13"/>
        <v>-7.2712218157986452E-3</v>
      </c>
      <c r="J79">
        <f t="shared" si="14"/>
        <v>-0.10453554500780288</v>
      </c>
      <c r="K79">
        <f t="shared" si="15"/>
        <v>1.0232898930152234E-2</v>
      </c>
      <c r="L79">
        <f t="shared" si="16"/>
        <v>0.16826753374213294</v>
      </c>
      <c r="M79">
        <f t="shared" si="17"/>
        <v>-0.16826753374213294</v>
      </c>
      <c r="N79" s="14">
        <f t="shared" si="18"/>
        <v>2.0309471766810829E-2</v>
      </c>
      <c r="O79" s="15">
        <f t="shared" si="19"/>
        <v>-2.0309471766810829E-2</v>
      </c>
      <c r="P79">
        <f t="shared" si="20"/>
        <v>63.631600206737161</v>
      </c>
      <c r="Q79">
        <f t="shared" si="21"/>
        <v>61.098399793262843</v>
      </c>
      <c r="R79">
        <f t="shared" si="22"/>
        <v>-6.2606997932628428</v>
      </c>
      <c r="S79">
        <f t="shared" si="23"/>
        <v>-8.7939002067371579</v>
      </c>
    </row>
    <row r="80" spans="1:19" x14ac:dyDescent="0.3">
      <c r="A80">
        <v>0.17782790000000001</v>
      </c>
      <c r="B80">
        <v>62.639945839311565</v>
      </c>
      <c r="C80">
        <v>-8.7266289147592122</v>
      </c>
      <c r="D80">
        <f t="shared" si="12"/>
        <v>-0.75000010014042839</v>
      </c>
      <c r="E80" s="2">
        <v>0.64981005374810918</v>
      </c>
      <c r="F80">
        <v>0.17782790000000001</v>
      </c>
      <c r="G80">
        <v>63.058999999999997</v>
      </c>
      <c r="H80">
        <v>-8.5338999999999992</v>
      </c>
      <c r="I80">
        <f t="shared" si="13"/>
        <v>-6.6454298464681079E-3</v>
      </c>
      <c r="J80">
        <f t="shared" si="14"/>
        <v>2.2583919984908784E-2</v>
      </c>
      <c r="K80">
        <f t="shared" si="15"/>
        <v>1.0304794775497696E-2</v>
      </c>
      <c r="L80">
        <f t="shared" si="16"/>
        <v>0.15112587213101458</v>
      </c>
      <c r="M80">
        <f t="shared" si="17"/>
        <v>-0.15112587213101458</v>
      </c>
      <c r="N80" s="14">
        <f t="shared" si="18"/>
        <v>2.0452165118046043E-2</v>
      </c>
      <c r="O80" s="15">
        <f t="shared" si="19"/>
        <v>-2.0452165118046043E-2</v>
      </c>
      <c r="P80">
        <f t="shared" si="20"/>
        <v>64.348693080178862</v>
      </c>
      <c r="Q80">
        <f t="shared" si="21"/>
        <v>61.769306919821133</v>
      </c>
      <c r="R80">
        <f t="shared" si="22"/>
        <v>-7.2442069198211341</v>
      </c>
      <c r="S80">
        <f t="shared" si="23"/>
        <v>-9.8235930801788651</v>
      </c>
    </row>
    <row r="81" spans="1:19" x14ac:dyDescent="0.3">
      <c r="A81">
        <v>0.14454400000000001</v>
      </c>
      <c r="B81">
        <v>65.118843989529651</v>
      </c>
      <c r="C81">
        <v>-10.709423103875165</v>
      </c>
      <c r="D81">
        <f t="shared" si="12"/>
        <v>-0.83999993111869975</v>
      </c>
      <c r="E81" s="2">
        <v>0.66445799243649784</v>
      </c>
      <c r="F81">
        <v>0.14454400000000001</v>
      </c>
      <c r="G81">
        <v>63.954000000000001</v>
      </c>
      <c r="H81">
        <v>-9.7603000000000009</v>
      </c>
      <c r="I81">
        <f t="shared" si="13"/>
        <v>1.8213778489690254E-2</v>
      </c>
      <c r="J81">
        <f t="shared" si="14"/>
        <v>9.7243230625612381E-2</v>
      </c>
      <c r="K81">
        <f t="shared" si="15"/>
        <v>1.0389623673835849E-2</v>
      </c>
      <c r="L81">
        <f t="shared" si="16"/>
        <v>0.13511523044589013</v>
      </c>
      <c r="M81">
        <f t="shared" si="17"/>
        <v>-0.13511523044589013</v>
      </c>
      <c r="N81" s="14">
        <f t="shared" si="18"/>
        <v>2.0620526999421795E-2</v>
      </c>
      <c r="O81" s="15">
        <f t="shared" si="19"/>
        <v>-2.0620526999421795E-2</v>
      </c>
      <c r="P81">
        <f t="shared" si="20"/>
        <v>65.27276518372102</v>
      </c>
      <c r="Q81">
        <f t="shared" si="21"/>
        <v>62.635234816278981</v>
      </c>
      <c r="R81">
        <f t="shared" si="22"/>
        <v>-8.4415348162789794</v>
      </c>
      <c r="S81">
        <f t="shared" si="23"/>
        <v>-11.079065183721022</v>
      </c>
    </row>
    <row r="82" spans="1:19" x14ac:dyDescent="0.3">
      <c r="A82">
        <v>0.11748980000000001</v>
      </c>
      <c r="B82">
        <v>64.610137991894902</v>
      </c>
      <c r="C82">
        <v>-12.101662246658773</v>
      </c>
      <c r="D82">
        <f t="shared" si="12"/>
        <v>-0.9299998354858523</v>
      </c>
      <c r="E82" s="2">
        <v>0.68297484339211689</v>
      </c>
      <c r="F82">
        <v>0.11748980000000001</v>
      </c>
      <c r="G82">
        <v>65.152000000000001</v>
      </c>
      <c r="H82">
        <v>-11.183</v>
      </c>
      <c r="I82">
        <f t="shared" si="13"/>
        <v>-8.316889859176984E-3</v>
      </c>
      <c r="J82">
        <f t="shared" si="14"/>
        <v>8.2148103966625488E-2</v>
      </c>
      <c r="K82">
        <f t="shared" si="15"/>
        <v>1.0482791677801402E-2</v>
      </c>
      <c r="L82">
        <f t="shared" si="16"/>
        <v>0.12121219772374174</v>
      </c>
      <c r="M82">
        <f t="shared" si="17"/>
        <v>-0.12121219772374174</v>
      </c>
      <c r="N82" s="14">
        <f t="shared" si="18"/>
        <v>2.0805439697086873E-2</v>
      </c>
      <c r="O82" s="15">
        <f t="shared" si="19"/>
        <v>-2.0805439697086873E-2</v>
      </c>
      <c r="P82">
        <f t="shared" si="20"/>
        <v>66.507516007144602</v>
      </c>
      <c r="Q82">
        <f t="shared" si="21"/>
        <v>63.7964839928554</v>
      </c>
      <c r="R82">
        <f t="shared" si="22"/>
        <v>-9.8274839928553952</v>
      </c>
      <c r="S82">
        <f t="shared" si="23"/>
        <v>-12.538516007144604</v>
      </c>
    </row>
    <row r="83" spans="1:19" x14ac:dyDescent="0.3">
      <c r="A83">
        <v>9.5499260000000002E-2</v>
      </c>
      <c r="B83">
        <v>67.602297979907661</v>
      </c>
      <c r="C83">
        <v>-12.389898809356499</v>
      </c>
      <c r="D83">
        <f t="shared" si="12"/>
        <v>-1.0199999936430781</v>
      </c>
      <c r="E83" s="2">
        <v>0.70598988117698802</v>
      </c>
      <c r="F83">
        <v>9.5499260000000002E-2</v>
      </c>
      <c r="G83">
        <v>66.756</v>
      </c>
      <c r="H83">
        <v>-12.731</v>
      </c>
      <c r="I83">
        <f t="shared" si="13"/>
        <v>1.2677481872905216E-2</v>
      </c>
      <c r="J83">
        <f t="shared" si="14"/>
        <v>-2.6792961326172419E-2</v>
      </c>
      <c r="K83">
        <f t="shared" si="15"/>
        <v>1.0575676810728444E-2</v>
      </c>
      <c r="L83">
        <f t="shared" si="16"/>
        <v>0.11006162016049215</v>
      </c>
      <c r="M83">
        <f t="shared" si="17"/>
        <v>-0.11006162016049215</v>
      </c>
      <c r="N83" s="14">
        <f t="shared" si="18"/>
        <v>2.0989790974043163E-2</v>
      </c>
      <c r="O83" s="15">
        <f t="shared" si="19"/>
        <v>-2.0989790974043163E-2</v>
      </c>
      <c r="P83">
        <f t="shared" si="20"/>
        <v>68.157194486263222</v>
      </c>
      <c r="Q83">
        <f t="shared" si="21"/>
        <v>65.354805513736778</v>
      </c>
      <c r="R83">
        <f t="shared" si="22"/>
        <v>-11.329805513736774</v>
      </c>
      <c r="S83">
        <f t="shared" si="23"/>
        <v>-14.132194486263225</v>
      </c>
    </row>
    <row r="84" spans="1:19" x14ac:dyDescent="0.3">
      <c r="A84">
        <v>7.762471E-2</v>
      </c>
      <c r="B84">
        <v>67.637048528280516</v>
      </c>
      <c r="C84">
        <v>-14.593825149194847</v>
      </c>
      <c r="D84">
        <f t="shared" si="12"/>
        <v>-1.110000009303415</v>
      </c>
      <c r="E84" s="2">
        <v>0.73370844973392335</v>
      </c>
      <c r="F84">
        <v>7.762471E-2</v>
      </c>
      <c r="G84">
        <v>68.855000000000004</v>
      </c>
      <c r="H84">
        <v>-14.275</v>
      </c>
      <c r="I84">
        <f t="shared" si="13"/>
        <v>-1.7688642389361523E-2</v>
      </c>
      <c r="J84">
        <f t="shared" si="14"/>
        <v>2.2334511327134644E-2</v>
      </c>
      <c r="K84">
        <f t="shared" si="15"/>
        <v>1.0655848518392613E-2</v>
      </c>
      <c r="L84">
        <f t="shared" si="16"/>
        <v>0.10201108034755119</v>
      </c>
      <c r="M84">
        <f t="shared" si="17"/>
        <v>-0.10201108034755119</v>
      </c>
      <c r="N84" s="14">
        <f t="shared" si="18"/>
        <v>2.1148909621106573E-2</v>
      </c>
      <c r="O84" s="15">
        <f t="shared" si="19"/>
        <v>-2.1148909621106573E-2</v>
      </c>
      <c r="P84">
        <f t="shared" si="20"/>
        <v>70.311208171961297</v>
      </c>
      <c r="Q84">
        <f t="shared" si="21"/>
        <v>67.398791828038711</v>
      </c>
      <c r="R84">
        <f t="shared" si="22"/>
        <v>-12.818791828038707</v>
      </c>
      <c r="S84">
        <f t="shared" si="23"/>
        <v>-15.731208171961294</v>
      </c>
    </row>
    <row r="85" spans="1:19" x14ac:dyDescent="0.3">
      <c r="A85">
        <v>6.3095730000000003E-2</v>
      </c>
      <c r="B85">
        <v>71.000721979974415</v>
      </c>
      <c r="C85">
        <v>-16.71774509342108</v>
      </c>
      <c r="D85">
        <f t="shared" si="12"/>
        <v>-1.2000000306161793</v>
      </c>
      <c r="E85" s="2">
        <v>0.76553325741413702</v>
      </c>
      <c r="F85">
        <v>6.3095730000000003E-2</v>
      </c>
      <c r="G85">
        <v>71.483999999999995</v>
      </c>
      <c r="H85">
        <v>-15.628</v>
      </c>
      <c r="I85">
        <f t="shared" si="13"/>
        <v>-6.7606460190473361E-3</v>
      </c>
      <c r="J85">
        <f t="shared" si="14"/>
        <v>6.9730297761778831E-2</v>
      </c>
      <c r="K85">
        <f t="shared" si="15"/>
        <v>1.0709155299285674E-2</v>
      </c>
      <c r="L85">
        <f t="shared" si="16"/>
        <v>9.7221116307566496E-2</v>
      </c>
      <c r="M85">
        <f t="shared" si="17"/>
        <v>-9.7221116307566496E-2</v>
      </c>
      <c r="N85" s="14">
        <f t="shared" si="18"/>
        <v>2.1254708825116798E-2</v>
      </c>
      <c r="O85" s="15">
        <f t="shared" si="19"/>
        <v>-2.1254708825116798E-2</v>
      </c>
      <c r="P85">
        <f t="shared" si="20"/>
        <v>73.00337160565465</v>
      </c>
      <c r="Q85">
        <f t="shared" si="21"/>
        <v>69.96462839434534</v>
      </c>
      <c r="R85">
        <f t="shared" si="22"/>
        <v>-14.108628394345351</v>
      </c>
      <c r="S85">
        <f t="shared" si="23"/>
        <v>-17.147371605654648</v>
      </c>
    </row>
    <row r="86" spans="1:19" x14ac:dyDescent="0.3">
      <c r="A86">
        <v>5.1286140000000001E-2</v>
      </c>
      <c r="B86">
        <v>73.953203171002471</v>
      </c>
      <c r="C86">
        <v>-16.223759640782681</v>
      </c>
      <c r="D86">
        <f t="shared" si="12"/>
        <v>-1.2899999864437799</v>
      </c>
      <c r="E86" s="2">
        <v>0.79977208463914906</v>
      </c>
      <c r="F86">
        <v>5.1286140000000001E-2</v>
      </c>
      <c r="G86">
        <v>74.581000000000003</v>
      </c>
      <c r="H86">
        <v>-16.568999999999999</v>
      </c>
      <c r="I86">
        <f t="shared" si="13"/>
        <v>-8.4176509968696047E-3</v>
      </c>
      <c r="J86">
        <f t="shared" si="14"/>
        <v>-2.0836523581225039E-2</v>
      </c>
      <c r="K86">
        <f t="shared" si="15"/>
        <v>1.0723536619771108E-2</v>
      </c>
      <c r="L86">
        <f t="shared" si="16"/>
        <v>9.5800965653331974E-2</v>
      </c>
      <c r="M86">
        <f t="shared" si="17"/>
        <v>-9.5800965653331974E-2</v>
      </c>
      <c r="N86" s="14">
        <f t="shared" si="18"/>
        <v>2.128325176532974E-2</v>
      </c>
      <c r="O86" s="15">
        <f t="shared" si="19"/>
        <v>-2.128325176532974E-2</v>
      </c>
      <c r="P86">
        <f t="shared" si="20"/>
        <v>76.168326199910055</v>
      </c>
      <c r="Q86">
        <f t="shared" si="21"/>
        <v>72.993673800089951</v>
      </c>
      <c r="R86">
        <f t="shared" si="22"/>
        <v>-14.981673800089942</v>
      </c>
      <c r="S86">
        <f t="shared" si="23"/>
        <v>-18.156326199910055</v>
      </c>
    </row>
    <row r="87" spans="1:19" x14ac:dyDescent="0.3">
      <c r="A87">
        <v>4.1686939999999999E-2</v>
      </c>
      <c r="B87">
        <v>78.877637444046229</v>
      </c>
      <c r="C87">
        <v>-15.473705676714786</v>
      </c>
      <c r="D87">
        <f t="shared" si="12"/>
        <v>-1.3799999827793974</v>
      </c>
      <c r="E87" s="2">
        <v>0.83376607966934135</v>
      </c>
      <c r="F87">
        <v>4.1686939999999999E-2</v>
      </c>
      <c r="G87">
        <v>77.965999999999994</v>
      </c>
      <c r="H87">
        <v>-16.908999999999999</v>
      </c>
      <c r="I87">
        <f t="shared" si="13"/>
        <v>1.1692756381579602E-2</v>
      </c>
      <c r="J87">
        <f t="shared" si="14"/>
        <v>-8.4883453976297402E-2</v>
      </c>
      <c r="K87">
        <f t="shared" si="15"/>
        <v>1.0693970187893972E-2</v>
      </c>
      <c r="L87">
        <f t="shared" si="16"/>
        <v>9.7864738898321868E-2</v>
      </c>
      <c r="M87">
        <f t="shared" si="17"/>
        <v>-9.7864738898321868E-2</v>
      </c>
      <c r="N87" s="14">
        <f t="shared" si="18"/>
        <v>2.1224570582455485E-2</v>
      </c>
      <c r="O87" s="15">
        <f t="shared" si="19"/>
        <v>-2.1224570582455485E-2</v>
      </c>
      <c r="P87">
        <f t="shared" si="20"/>
        <v>79.620794870031716</v>
      </c>
      <c r="Q87">
        <f t="shared" si="21"/>
        <v>76.311205129968272</v>
      </c>
      <c r="R87">
        <f t="shared" si="22"/>
        <v>-15.254205129968275</v>
      </c>
      <c r="S87">
        <f t="shared" si="23"/>
        <v>-18.563794870031725</v>
      </c>
    </row>
    <row r="88" spans="1:19" x14ac:dyDescent="0.3">
      <c r="A88">
        <v>3.3884419999999998E-2</v>
      </c>
      <c r="B88">
        <v>80.596010537015715</v>
      </c>
      <c r="C88">
        <v>-17.015426161210751</v>
      </c>
      <c r="D88">
        <f t="shared" si="12"/>
        <v>-1.469999943783888</v>
      </c>
      <c r="E88" s="2">
        <v>0.86456322035998179</v>
      </c>
      <c r="F88">
        <v>3.3884419999999998E-2</v>
      </c>
      <c r="G88">
        <v>81.373999999999995</v>
      </c>
      <c r="H88">
        <v>-16.562999999999999</v>
      </c>
      <c r="I88">
        <f t="shared" si="13"/>
        <v>-9.5606638850772984E-3</v>
      </c>
      <c r="J88">
        <f t="shared" si="14"/>
        <v>2.7315471907912354E-2</v>
      </c>
      <c r="K88">
        <f t="shared" si="15"/>
        <v>1.0624563378474474E-2</v>
      </c>
      <c r="L88">
        <f t="shared" si="16"/>
        <v>0.10359950910000441</v>
      </c>
      <c r="M88">
        <f t="shared" si="17"/>
        <v>-0.10359950910000441</v>
      </c>
      <c r="N88" s="14">
        <f t="shared" si="18"/>
        <v>2.1086817278533353E-2</v>
      </c>
      <c r="O88" s="15">
        <f t="shared" si="19"/>
        <v>-2.1086817278533353E-2</v>
      </c>
      <c r="P88">
        <f t="shared" si="20"/>
        <v>83.089918669223366</v>
      </c>
      <c r="Q88">
        <f t="shared" si="21"/>
        <v>79.658081330776625</v>
      </c>
      <c r="R88">
        <f t="shared" si="22"/>
        <v>-14.847081330776625</v>
      </c>
      <c r="S88">
        <f t="shared" si="23"/>
        <v>-18.278918669223373</v>
      </c>
    </row>
    <row r="89" spans="1:19" x14ac:dyDescent="0.3">
      <c r="A89">
        <v>2.7542290000000001E-2</v>
      </c>
      <c r="B89">
        <v>84.297834856220774</v>
      </c>
      <c r="C89">
        <v>-14.262853015695073</v>
      </c>
      <c r="D89">
        <f t="shared" si="12"/>
        <v>-1.5599999532215352</v>
      </c>
      <c r="E89" s="2">
        <v>0.88982281339787916</v>
      </c>
      <c r="F89">
        <v>2.7542290000000001E-2</v>
      </c>
      <c r="G89">
        <v>84.531000000000006</v>
      </c>
      <c r="H89">
        <v>-15.586</v>
      </c>
      <c r="I89">
        <f t="shared" si="13"/>
        <v>-2.7583388789820503E-3</v>
      </c>
      <c r="J89">
        <f t="shared" si="14"/>
        <v>-8.4893300673997613E-2</v>
      </c>
      <c r="K89">
        <f t="shared" si="15"/>
        <v>1.0526585671503698E-2</v>
      </c>
      <c r="L89">
        <f t="shared" si="16"/>
        <v>0.11331014815828085</v>
      </c>
      <c r="M89">
        <f t="shared" si="17"/>
        <v>-0.11331014815828085</v>
      </c>
      <c r="N89" s="14">
        <f t="shared" si="18"/>
        <v>2.0892358651795968E-2</v>
      </c>
      <c r="O89" s="15">
        <f t="shared" si="19"/>
        <v>-2.0892358651795968E-2</v>
      </c>
      <c r="P89">
        <f t="shared" si="20"/>
        <v>86.297051969194968</v>
      </c>
      <c r="Q89">
        <f t="shared" si="21"/>
        <v>82.764948030805044</v>
      </c>
      <c r="R89">
        <f t="shared" si="22"/>
        <v>-13.819948030805035</v>
      </c>
      <c r="S89">
        <f t="shared" si="23"/>
        <v>-17.352051969194967</v>
      </c>
    </row>
    <row r="90" spans="1:19" x14ac:dyDescent="0.3">
      <c r="A90">
        <v>2.2387210000000001E-2</v>
      </c>
      <c r="B90">
        <v>86.674962989351727</v>
      </c>
      <c r="C90">
        <v>-14.998751268947185</v>
      </c>
      <c r="D90">
        <f t="shared" si="12"/>
        <v>-1.6500000268811805</v>
      </c>
      <c r="E90" s="2">
        <v>0.90848798563278232</v>
      </c>
      <c r="F90">
        <v>2.2387210000000001E-2</v>
      </c>
      <c r="G90">
        <v>87.236999999999995</v>
      </c>
      <c r="H90">
        <v>-14.148999999999999</v>
      </c>
      <c r="I90">
        <f t="shared" si="13"/>
        <v>-6.4426448714223119E-3</v>
      </c>
      <c r="J90">
        <f t="shared" si="14"/>
        <v>6.00573375466242E-2</v>
      </c>
      <c r="K90">
        <f t="shared" si="15"/>
        <v>1.041402140872316E-2</v>
      </c>
      <c r="L90">
        <f t="shared" si="16"/>
        <v>0.12743636789176069</v>
      </c>
      <c r="M90">
        <f t="shared" si="17"/>
        <v>-0.12743636789176069</v>
      </c>
      <c r="N90" s="14">
        <f t="shared" si="18"/>
        <v>2.0668949749538867E-2</v>
      </c>
      <c r="O90" s="15">
        <f t="shared" si="19"/>
        <v>-2.0668949749538867E-2</v>
      </c>
      <c r="P90">
        <f t="shared" si="20"/>
        <v>89.040097169300523</v>
      </c>
      <c r="Q90">
        <f t="shared" si="21"/>
        <v>85.433902830699466</v>
      </c>
      <c r="R90">
        <f t="shared" si="22"/>
        <v>-12.345902830699478</v>
      </c>
      <c r="S90">
        <f t="shared" si="23"/>
        <v>-15.95209716930052</v>
      </c>
    </row>
    <row r="91" spans="1:19" x14ac:dyDescent="0.3">
      <c r="A91">
        <v>1.819701E-2</v>
      </c>
      <c r="B91">
        <v>88.754184735757107</v>
      </c>
      <c r="C91">
        <v>-11.623835846411296</v>
      </c>
      <c r="D91">
        <f t="shared" si="12"/>
        <v>-1.7399999662554968</v>
      </c>
      <c r="E91" s="2">
        <v>0.92079885193287592</v>
      </c>
      <c r="F91">
        <v>1.819701E-2</v>
      </c>
      <c r="G91">
        <v>89.406000000000006</v>
      </c>
      <c r="H91">
        <v>-12.465</v>
      </c>
      <c r="I91">
        <f t="shared" si="13"/>
        <v>-7.2905091855456974E-3</v>
      </c>
      <c r="J91">
        <f t="shared" si="14"/>
        <v>-6.7482082117023959E-2</v>
      </c>
      <c r="K91">
        <f t="shared" si="15"/>
        <v>1.0299072231537882E-2</v>
      </c>
      <c r="L91">
        <f t="shared" si="16"/>
        <v>0.14661298283884766</v>
      </c>
      <c r="M91">
        <f t="shared" si="17"/>
        <v>-0.14661298283884766</v>
      </c>
      <c r="N91" s="14">
        <f t="shared" si="18"/>
        <v>2.0440807452366015E-2</v>
      </c>
      <c r="O91" s="15">
        <f t="shared" si="19"/>
        <v>-2.0440807452366015E-2</v>
      </c>
      <c r="P91">
        <f t="shared" si="20"/>
        <v>91.233530831086242</v>
      </c>
      <c r="Q91">
        <f t="shared" si="21"/>
        <v>87.57846916891377</v>
      </c>
      <c r="R91">
        <f t="shared" si="22"/>
        <v>-10.637469168913764</v>
      </c>
      <c r="S91">
        <f t="shared" si="23"/>
        <v>-14.292530831086236</v>
      </c>
    </row>
    <row r="92" spans="1:19" x14ac:dyDescent="0.3">
      <c r="A92">
        <v>1.479108E-2</v>
      </c>
      <c r="B92">
        <v>90.101223981728722</v>
      </c>
      <c r="C92">
        <v>-9.2113487967229162</v>
      </c>
      <c r="D92">
        <f t="shared" si="12"/>
        <v>-1.8300001139736168</v>
      </c>
      <c r="E92" s="2">
        <v>0.92785015830763373</v>
      </c>
      <c r="F92">
        <v>1.479108E-2</v>
      </c>
      <c r="G92">
        <v>91.052000000000007</v>
      </c>
      <c r="H92">
        <v>-10.727</v>
      </c>
      <c r="I92">
        <f t="shared" si="13"/>
        <v>-1.0442121186478982E-2</v>
      </c>
      <c r="J92">
        <f t="shared" si="14"/>
        <v>-0.14129311114729973</v>
      </c>
      <c r="K92">
        <f t="shared" si="15"/>
        <v>1.0190332538633239E-2</v>
      </c>
      <c r="L92">
        <f t="shared" si="16"/>
        <v>0.17167201662532919</v>
      </c>
      <c r="M92">
        <f t="shared" si="17"/>
        <v>-0.17167201662532919</v>
      </c>
      <c r="N92" s="14">
        <f t="shared" si="18"/>
        <v>2.0224989262618127E-2</v>
      </c>
      <c r="O92" s="15">
        <f t="shared" si="19"/>
        <v>-2.0224989262618127E-2</v>
      </c>
      <c r="P92">
        <f t="shared" si="20"/>
        <v>92.893525722339916</v>
      </c>
      <c r="Q92">
        <f t="shared" si="21"/>
        <v>89.210474277660097</v>
      </c>
      <c r="R92">
        <f t="shared" si="22"/>
        <v>-8.8854742776600943</v>
      </c>
      <c r="S92">
        <f t="shared" si="23"/>
        <v>-12.568525722339906</v>
      </c>
    </row>
    <row r="93" spans="1:19" x14ac:dyDescent="0.3">
      <c r="A93">
        <v>1.2022639999999999E-2</v>
      </c>
      <c r="B93">
        <v>92.860693920296256</v>
      </c>
      <c r="C93">
        <v>-8.1662430382536488</v>
      </c>
      <c r="D93">
        <f t="shared" si="12"/>
        <v>-1.9200001569970573</v>
      </c>
      <c r="E93" s="2">
        <v>0.93105644332516646</v>
      </c>
      <c r="F93">
        <v>1.2022639999999999E-2</v>
      </c>
      <c r="G93">
        <v>92.251999999999995</v>
      </c>
      <c r="H93">
        <v>-9.0715000000000003</v>
      </c>
      <c r="I93">
        <f t="shared" si="13"/>
        <v>6.5981650294439269E-3</v>
      </c>
      <c r="J93">
        <f t="shared" si="14"/>
        <v>-9.979132026085559E-2</v>
      </c>
      <c r="K93">
        <f t="shared" si="15"/>
        <v>1.0092533964848096E-2</v>
      </c>
      <c r="L93">
        <f t="shared" si="16"/>
        <v>0.20370272948852697</v>
      </c>
      <c r="M93">
        <f t="shared" si="17"/>
        <v>-0.20370272948852697</v>
      </c>
      <c r="N93" s="14">
        <f t="shared" si="18"/>
        <v>2.0030886165667658E-2</v>
      </c>
      <c r="O93" s="15">
        <f t="shared" si="19"/>
        <v>-2.0030886165667658E-2</v>
      </c>
      <c r="P93">
        <f t="shared" si="20"/>
        <v>94.09988931055517</v>
      </c>
      <c r="Q93">
        <f t="shared" si="21"/>
        <v>90.404110689444821</v>
      </c>
      <c r="R93">
        <f t="shared" si="22"/>
        <v>-7.2236106894448273</v>
      </c>
      <c r="S93">
        <f t="shared" si="23"/>
        <v>-10.919389310555173</v>
      </c>
    </row>
    <row r="94" spans="1:19" x14ac:dyDescent="0.3">
      <c r="A94">
        <v>9.7723719999999997E-3</v>
      </c>
      <c r="B94">
        <v>93.022668761781901</v>
      </c>
      <c r="C94">
        <v>-9.0327269937998089</v>
      </c>
      <c r="D94">
        <f t="shared" si="12"/>
        <v>-2.0100000093129826</v>
      </c>
      <c r="E94" s="2">
        <v>0.93170113897856477</v>
      </c>
      <c r="F94">
        <v>9.7723719999999997E-3</v>
      </c>
      <c r="G94">
        <v>93.1</v>
      </c>
      <c r="H94">
        <v>-7.5761000000000003</v>
      </c>
      <c r="I94">
        <f t="shared" si="13"/>
        <v>-8.3062554477006758E-4</v>
      </c>
      <c r="J94">
        <f t="shared" si="14"/>
        <v>0.1922660727550862</v>
      </c>
      <c r="K94">
        <f t="shared" si="15"/>
        <v>1.0007531030919064E-2</v>
      </c>
      <c r="L94">
        <f t="shared" si="16"/>
        <v>0.24407925620918342</v>
      </c>
      <c r="M94">
        <f t="shared" si="17"/>
        <v>-0.24407925620918342</v>
      </c>
      <c r="N94" s="14">
        <f t="shared" si="18"/>
        <v>1.9862178871819493E-2</v>
      </c>
      <c r="O94" s="15">
        <f t="shared" si="19"/>
        <v>-1.9862178871819493E-2</v>
      </c>
      <c r="P94">
        <f t="shared" si="20"/>
        <v>94.949168852966395</v>
      </c>
      <c r="Q94">
        <f t="shared" si="21"/>
        <v>91.250831147033594</v>
      </c>
      <c r="R94">
        <f t="shared" si="22"/>
        <v>-5.7269311470336053</v>
      </c>
      <c r="S94">
        <f t="shared" si="23"/>
        <v>-9.4252688529663953</v>
      </c>
    </row>
    <row r="95" spans="1:19" x14ac:dyDescent="0.3">
      <c r="A95">
        <v>7.9432819999999994E-3</v>
      </c>
      <c r="B95">
        <v>93.096329591230685</v>
      </c>
      <c r="C95">
        <v>-6.13304157592792</v>
      </c>
      <c r="D95">
        <f t="shared" si="12"/>
        <v>-2.1000000189853054</v>
      </c>
      <c r="E95" s="2">
        <v>0.93079793471786954</v>
      </c>
      <c r="F95">
        <v>7.9432819999999994E-3</v>
      </c>
      <c r="G95">
        <v>93.686000000000007</v>
      </c>
      <c r="H95">
        <v>-6.2718999999999996</v>
      </c>
      <c r="I95">
        <f t="shared" si="13"/>
        <v>-6.2941144756881737E-3</v>
      </c>
      <c r="J95">
        <f t="shared" si="14"/>
        <v>-2.2139770097112457E-2</v>
      </c>
      <c r="K95">
        <f t="shared" si="15"/>
        <v>9.9352937975564059E-3</v>
      </c>
      <c r="L95">
        <f t="shared" si="16"/>
        <v>0.29454810225425887</v>
      </c>
      <c r="M95">
        <f t="shared" si="17"/>
        <v>-0.29454810225425887</v>
      </c>
      <c r="N95" s="14">
        <f t="shared" si="18"/>
        <v>1.9718807959871121E-2</v>
      </c>
      <c r="O95" s="15">
        <f t="shared" si="19"/>
        <v>-1.9718807959871121E-2</v>
      </c>
      <c r="P95">
        <f t="shared" si="20"/>
        <v>95.53337624252849</v>
      </c>
      <c r="Q95">
        <f t="shared" si="21"/>
        <v>91.838623757471524</v>
      </c>
      <c r="R95">
        <f t="shared" si="22"/>
        <v>-4.4245237574715137</v>
      </c>
      <c r="S95">
        <f t="shared" si="23"/>
        <v>-8.1192762425284855</v>
      </c>
    </row>
    <row r="96" spans="1:19" x14ac:dyDescent="0.3">
      <c r="A96">
        <v>6.456542E-3</v>
      </c>
      <c r="B96">
        <v>94.364331635207705</v>
      </c>
      <c r="C96">
        <v>-6.6323673164162553</v>
      </c>
      <c r="D96">
        <f t="shared" si="12"/>
        <v>-2.1900000195299438</v>
      </c>
      <c r="E96" s="2">
        <v>0.92908250541648552</v>
      </c>
      <c r="F96">
        <v>6.456542E-3</v>
      </c>
      <c r="G96">
        <v>94.085999999999999</v>
      </c>
      <c r="H96">
        <v>-5.1609999999999996</v>
      </c>
      <c r="I96">
        <f t="shared" si="13"/>
        <v>2.9582683418118163E-3</v>
      </c>
      <c r="J96">
        <f t="shared" si="14"/>
        <v>0.28509345406244058</v>
      </c>
      <c r="K96">
        <f t="shared" si="15"/>
        <v>9.8748220289573956E-3</v>
      </c>
      <c r="L96">
        <f t="shared" si="16"/>
        <v>0.35728959314475134</v>
      </c>
      <c r="M96">
        <f t="shared" si="17"/>
        <v>-0.35728959314475134</v>
      </c>
      <c r="N96" s="14">
        <f t="shared" si="18"/>
        <v>1.9598788238633393E-2</v>
      </c>
      <c r="O96" s="15">
        <f t="shared" si="19"/>
        <v>-1.9598788238633393E-2</v>
      </c>
      <c r="P96">
        <f t="shared" si="20"/>
        <v>95.929971590220063</v>
      </c>
      <c r="Q96">
        <f t="shared" si="21"/>
        <v>92.242028409779934</v>
      </c>
      <c r="R96">
        <f t="shared" si="22"/>
        <v>-3.3170284097799381</v>
      </c>
      <c r="S96">
        <f t="shared" si="23"/>
        <v>-7.0049715902200607</v>
      </c>
    </row>
    <row r="97" spans="1:19" x14ac:dyDescent="0.3">
      <c r="A97">
        <v>5.2480749999999996E-3</v>
      </c>
      <c r="B97">
        <v>94.638679480465441</v>
      </c>
      <c r="C97">
        <v>-4.8250069262812039</v>
      </c>
      <c r="D97">
        <f t="shared" si="12"/>
        <v>-2.2799999671054527</v>
      </c>
      <c r="E97" s="2">
        <v>0.92701095400692746</v>
      </c>
      <c r="F97">
        <v>5.2480749999999996E-3</v>
      </c>
      <c r="G97">
        <v>94.355000000000004</v>
      </c>
      <c r="H97">
        <v>-4.2295999999999996</v>
      </c>
      <c r="I97">
        <f t="shared" si="13"/>
        <v>3.0065124314073177E-3</v>
      </c>
      <c r="J97">
        <f t="shared" si="14"/>
        <v>0.14077145032182814</v>
      </c>
      <c r="K97">
        <f t="shared" si="15"/>
        <v>9.8247146839799421E-3</v>
      </c>
      <c r="L97">
        <f t="shared" si="16"/>
        <v>0.4349962488430329</v>
      </c>
      <c r="M97">
        <f t="shared" si="17"/>
        <v>-0.4349962488430329</v>
      </c>
      <c r="N97" s="14">
        <f t="shared" si="18"/>
        <v>1.9499339029267041E-2</v>
      </c>
      <c r="O97" s="15">
        <f t="shared" si="19"/>
        <v>-1.9499339029267041E-2</v>
      </c>
      <c r="P97">
        <f t="shared" si="20"/>
        <v>96.194860134106492</v>
      </c>
      <c r="Q97">
        <f t="shared" si="21"/>
        <v>92.515139865893516</v>
      </c>
      <c r="R97">
        <f t="shared" si="22"/>
        <v>-2.3897398658935076</v>
      </c>
      <c r="S97">
        <f t="shared" si="23"/>
        <v>-6.0694601341064915</v>
      </c>
    </row>
    <row r="98" spans="1:19" x14ac:dyDescent="0.3">
      <c r="A98">
        <v>4.2657950000000002E-3</v>
      </c>
      <c r="B98">
        <v>93.861819805390851</v>
      </c>
      <c r="C98">
        <v>-3.2084226879132389</v>
      </c>
      <c r="D98">
        <f t="shared" si="12"/>
        <v>-2.3700000191416319</v>
      </c>
      <c r="E98" s="2">
        <v>0.92488951702248678</v>
      </c>
      <c r="F98">
        <v>4.2657950000000002E-3</v>
      </c>
      <c r="G98">
        <v>94.536000000000001</v>
      </c>
      <c r="H98">
        <v>-3.4567999999999999</v>
      </c>
      <c r="I98">
        <f t="shared" si="13"/>
        <v>-7.1314652048864976E-3</v>
      </c>
      <c r="J98">
        <f t="shared" si="14"/>
        <v>-7.1851802848519136E-2</v>
      </c>
      <c r="K98">
        <f t="shared" si="15"/>
        <v>9.7834636225616351E-3</v>
      </c>
      <c r="L98">
        <f t="shared" si="16"/>
        <v>0.53102570844011932</v>
      </c>
      <c r="M98">
        <f t="shared" si="17"/>
        <v>-0.53102570844011932</v>
      </c>
      <c r="N98" s="14">
        <f t="shared" si="18"/>
        <v>1.941746709122244E-2</v>
      </c>
      <c r="O98" s="15">
        <f t="shared" si="19"/>
        <v>-1.941746709122244E-2</v>
      </c>
      <c r="P98">
        <f t="shared" si="20"/>
        <v>96.371649668935802</v>
      </c>
      <c r="Q98">
        <f t="shared" si="21"/>
        <v>92.7003503310642</v>
      </c>
      <c r="R98">
        <f t="shared" si="22"/>
        <v>-1.6211503310641953</v>
      </c>
      <c r="S98">
        <f t="shared" si="23"/>
        <v>-5.292449668935804</v>
      </c>
    </row>
    <row r="99" spans="1:19" x14ac:dyDescent="0.3">
      <c r="A99">
        <v>3.4673690000000001E-3</v>
      </c>
      <c r="B99">
        <v>95.164418708757893</v>
      </c>
      <c r="C99">
        <v>-1.8439578920489033</v>
      </c>
      <c r="D99">
        <f t="shared" si="12"/>
        <v>-2.4599999379408604</v>
      </c>
      <c r="E99" s="2">
        <v>0.92286328767225845</v>
      </c>
      <c r="F99">
        <v>3.4673690000000001E-3</v>
      </c>
      <c r="G99">
        <v>94.656000000000006</v>
      </c>
      <c r="H99">
        <v>-2.82</v>
      </c>
      <c r="I99">
        <f t="shared" si="13"/>
        <v>5.3712253714279798E-3</v>
      </c>
      <c r="J99">
        <f t="shared" si="14"/>
        <v>-0.34611422267769382</v>
      </c>
      <c r="K99">
        <f t="shared" si="15"/>
        <v>9.7496544083022565E-3</v>
      </c>
      <c r="L99">
        <f t="shared" si="16"/>
        <v>0.6495135335334129</v>
      </c>
      <c r="M99">
        <f t="shared" si="17"/>
        <v>-0.6495135335334129</v>
      </c>
      <c r="N99" s="14">
        <f t="shared" si="18"/>
        <v>1.9350365159780936E-2</v>
      </c>
      <c r="O99" s="15">
        <f t="shared" si="19"/>
        <v>-1.9350365159780936E-2</v>
      </c>
      <c r="P99">
        <f t="shared" si="20"/>
        <v>96.487628164564228</v>
      </c>
      <c r="Q99">
        <f t="shared" si="21"/>
        <v>92.824371835435784</v>
      </c>
      <c r="R99">
        <f t="shared" si="22"/>
        <v>-0.98837183543577534</v>
      </c>
      <c r="S99">
        <f t="shared" si="23"/>
        <v>-4.6516281645642241</v>
      </c>
    </row>
    <row r="100" spans="1:19" x14ac:dyDescent="0.3">
      <c r="A100">
        <v>2.8183829999999998E-3</v>
      </c>
      <c r="B100">
        <v>95.984962848371111</v>
      </c>
      <c r="C100">
        <v>-1.7843591455897965</v>
      </c>
      <c r="D100">
        <f t="shared" si="12"/>
        <v>-2.5499999894082994</v>
      </c>
      <c r="E100" s="2">
        <v>0.92102558328988759</v>
      </c>
      <c r="F100">
        <v>2.8183829999999998E-3</v>
      </c>
      <c r="G100">
        <v>94.736000000000004</v>
      </c>
      <c r="H100">
        <v>-2.2976999999999999</v>
      </c>
      <c r="I100">
        <f t="shared" si="13"/>
        <v>1.3183613920485424E-2</v>
      </c>
      <c r="J100">
        <f t="shared" si="14"/>
        <v>-0.22341509092144468</v>
      </c>
      <c r="K100">
        <f t="shared" si="15"/>
        <v>9.7220231304877506E-3</v>
      </c>
      <c r="L100">
        <f t="shared" si="16"/>
        <v>0.79556984378617468</v>
      </c>
      <c r="M100">
        <f t="shared" si="17"/>
        <v>-0.79556984378617468</v>
      </c>
      <c r="N100" s="14">
        <f t="shared" si="18"/>
        <v>1.9295524722043295E-2</v>
      </c>
      <c r="O100" s="15">
        <f t="shared" si="19"/>
        <v>-1.9295524722043295E-2</v>
      </c>
      <c r="P100">
        <f t="shared" si="20"/>
        <v>96.563980830067493</v>
      </c>
      <c r="Q100">
        <f t="shared" si="21"/>
        <v>92.908019169932516</v>
      </c>
      <c r="R100">
        <f t="shared" si="22"/>
        <v>-0.46971916993250629</v>
      </c>
      <c r="S100">
        <f t="shared" si="23"/>
        <v>-4.125680830067493</v>
      </c>
    </row>
    <row r="101" spans="1:19" x14ac:dyDescent="0.3">
      <c r="A101">
        <v>2.2908680000000002E-3</v>
      </c>
      <c r="B101">
        <v>93.805236993184408</v>
      </c>
      <c r="C101">
        <v>-3.2346318977977875</v>
      </c>
      <c r="D101">
        <f t="shared" si="12"/>
        <v>-2.6399999341729634</v>
      </c>
      <c r="E101" s="2">
        <v>0.91940433875954464</v>
      </c>
      <c r="F101">
        <v>2.2908680000000002E-3</v>
      </c>
      <c r="G101">
        <v>94.789000000000001</v>
      </c>
      <c r="H101">
        <v>-1.8706</v>
      </c>
      <c r="I101">
        <f t="shared" si="13"/>
        <v>-1.0378451157999274E-2</v>
      </c>
      <c r="J101">
        <f t="shared" si="14"/>
        <v>0.72919485608777257</v>
      </c>
      <c r="K101">
        <f t="shared" si="15"/>
        <v>9.6994834712840587E-3</v>
      </c>
      <c r="L101">
        <f t="shared" si="16"/>
        <v>0.97549615548910695</v>
      </c>
      <c r="M101">
        <f t="shared" si="17"/>
        <v>-0.97549615548910695</v>
      </c>
      <c r="N101" s="14">
        <f t="shared" si="18"/>
        <v>1.9250789737816871E-2</v>
      </c>
      <c r="O101" s="15">
        <f t="shared" si="19"/>
        <v>-1.9250789737816871E-2</v>
      </c>
      <c r="P101">
        <f t="shared" si="20"/>
        <v>96.613763108457931</v>
      </c>
      <c r="Q101">
        <f t="shared" si="21"/>
        <v>92.964236891542072</v>
      </c>
      <c r="R101">
        <f t="shared" si="22"/>
        <v>-4.5836891542076597E-2</v>
      </c>
      <c r="S101">
        <f t="shared" si="23"/>
        <v>-3.6953631084579235</v>
      </c>
    </row>
    <row r="102" spans="1:19" x14ac:dyDescent="0.3">
      <c r="A102">
        <v>1.8620869999999999E-3</v>
      </c>
      <c r="B102">
        <v>95.476717941794377</v>
      </c>
      <c r="C102">
        <v>-1.0424352674145834</v>
      </c>
      <c r="D102">
        <f t="shared" si="12"/>
        <v>-2.7300000318738742</v>
      </c>
      <c r="E102" s="2">
        <v>0.91800276585220164</v>
      </c>
      <c r="F102">
        <v>1.8620869999999999E-3</v>
      </c>
      <c r="G102">
        <v>94.823999999999998</v>
      </c>
      <c r="H102">
        <v>-1.5221</v>
      </c>
      <c r="I102">
        <f t="shared" si="13"/>
        <v>6.8834677064285249E-3</v>
      </c>
      <c r="J102">
        <f t="shared" si="14"/>
        <v>-0.3151335211782515</v>
      </c>
      <c r="K102">
        <f t="shared" si="15"/>
        <v>9.6811225623492109E-3</v>
      </c>
      <c r="L102">
        <f t="shared" si="16"/>
        <v>1.1970181815989953</v>
      </c>
      <c r="M102">
        <f t="shared" si="17"/>
        <v>-1.1970181815989953</v>
      </c>
      <c r="N102" s="14">
        <f t="shared" si="18"/>
        <v>1.9214348416137589E-2</v>
      </c>
      <c r="O102" s="15">
        <f t="shared" si="19"/>
        <v>-1.9214348416137589E-2</v>
      </c>
      <c r="P102">
        <f t="shared" si="20"/>
        <v>96.645981374211829</v>
      </c>
      <c r="Q102">
        <f t="shared" si="21"/>
        <v>93.002018625788168</v>
      </c>
      <c r="R102">
        <f t="shared" si="22"/>
        <v>0.2998813742118307</v>
      </c>
      <c r="S102">
        <f t="shared" si="23"/>
        <v>-3.3440813742118305</v>
      </c>
    </row>
    <row r="103" spans="1:19" x14ac:dyDescent="0.3">
      <c r="A103">
        <v>1.5135610000000001E-3</v>
      </c>
      <c r="B103">
        <v>96.371958698534172</v>
      </c>
      <c r="C103">
        <v>-0.80317389304731046</v>
      </c>
      <c r="D103">
        <f t="shared" si="12"/>
        <v>-2.820000071285178</v>
      </c>
      <c r="E103" s="2">
        <v>0.91681694385543</v>
      </c>
      <c r="F103">
        <v>1.5135610000000001E-3</v>
      </c>
      <c r="G103">
        <v>94.847999999999999</v>
      </c>
      <c r="H103">
        <v>-1.238</v>
      </c>
      <c r="I103">
        <f t="shared" si="13"/>
        <v>1.6067378316191941E-2</v>
      </c>
      <c r="J103">
        <f t="shared" si="14"/>
        <v>-0.35123271967099318</v>
      </c>
      <c r="K103">
        <f t="shared" si="15"/>
        <v>9.6661705450344759E-3</v>
      </c>
      <c r="L103">
        <f t="shared" si="16"/>
        <v>1.4698124764138552</v>
      </c>
      <c r="M103">
        <f t="shared" si="17"/>
        <v>-1.4698124764138552</v>
      </c>
      <c r="N103" s="14">
        <f t="shared" si="18"/>
        <v>1.9184672800695354E-2</v>
      </c>
      <c r="O103" s="15">
        <f t="shared" si="19"/>
        <v>-1.9184672800695354E-2</v>
      </c>
      <c r="P103">
        <f t="shared" si="20"/>
        <v>96.667627845800354</v>
      </c>
      <c r="Q103">
        <f t="shared" si="21"/>
        <v>93.028372154199644</v>
      </c>
      <c r="R103">
        <f t="shared" si="22"/>
        <v>0.58162784580035276</v>
      </c>
      <c r="S103">
        <f t="shared" si="23"/>
        <v>-3.0576278458003525</v>
      </c>
    </row>
    <row r="104" spans="1:19" x14ac:dyDescent="0.3">
      <c r="A104">
        <v>1.230269E-3</v>
      </c>
      <c r="B104">
        <v>96.636337361661546</v>
      </c>
      <c r="C104">
        <v>-1.1073048895916857</v>
      </c>
      <c r="D104">
        <f t="shared" si="12"/>
        <v>-2.9099999190949886</v>
      </c>
      <c r="E104" s="2">
        <v>0.91580868661824721</v>
      </c>
      <c r="F104">
        <v>1.230269E-3</v>
      </c>
      <c r="G104">
        <v>94.863</v>
      </c>
      <c r="H104">
        <v>-1.0067999999999999</v>
      </c>
      <c r="I104">
        <f t="shared" si="13"/>
        <v>1.869366730613144E-2</v>
      </c>
      <c r="J104">
        <f t="shared" si="14"/>
        <v>9.982607230004549E-2</v>
      </c>
      <c r="K104">
        <f t="shared" si="15"/>
        <v>9.6540135418260783E-3</v>
      </c>
      <c r="L104">
        <f t="shared" si="16"/>
        <v>1.8053503518913883</v>
      </c>
      <c r="M104">
        <f t="shared" si="17"/>
        <v>-1.8053503518913883</v>
      </c>
      <c r="N104" s="14">
        <f t="shared" si="18"/>
        <v>1.9160544514555195E-2</v>
      </c>
      <c r="O104" s="15">
        <f t="shared" si="19"/>
        <v>-1.9160544514555195E-2</v>
      </c>
      <c r="P104">
        <f t="shared" si="20"/>
        <v>96.680626734284246</v>
      </c>
      <c r="Q104">
        <f t="shared" si="21"/>
        <v>93.045373265715753</v>
      </c>
      <c r="R104">
        <f t="shared" si="22"/>
        <v>0.81082673428424967</v>
      </c>
      <c r="S104">
        <f t="shared" si="23"/>
        <v>-2.8244267342842493</v>
      </c>
    </row>
    <row r="105" spans="1:19" x14ac:dyDescent="0.3">
      <c r="A105">
        <v>1E-3</v>
      </c>
      <c r="B105">
        <v>93.21952224312254</v>
      </c>
      <c r="C105">
        <v>-0.83050192610422002</v>
      </c>
      <c r="D105">
        <f t="shared" si="12"/>
        <v>-3</v>
      </c>
      <c r="E105" s="2">
        <v>0.91496681095122501</v>
      </c>
      <c r="F105">
        <v>1E-3</v>
      </c>
      <c r="G105">
        <v>94.873000000000005</v>
      </c>
      <c r="H105">
        <v>-0.81859000000000004</v>
      </c>
      <c r="I105">
        <f t="shared" si="13"/>
        <v>-1.742832794238049E-2</v>
      </c>
      <c r="J105">
        <f t="shared" si="14"/>
        <v>1.4551761082129005E-2</v>
      </c>
      <c r="K105">
        <f t="shared" si="15"/>
        <v>9.6441222576626115E-3</v>
      </c>
      <c r="L105">
        <f t="shared" si="16"/>
        <v>2.2183948547235728</v>
      </c>
      <c r="M105">
        <f t="shared" si="17"/>
        <v>-2.2183948547235728</v>
      </c>
      <c r="N105" s="14">
        <f t="shared" si="18"/>
        <v>1.9140913053536514E-2</v>
      </c>
      <c r="O105" s="15">
        <f t="shared" si="19"/>
        <v>-1.9140913053536514E-2</v>
      </c>
      <c r="P105">
        <f t="shared" si="20"/>
        <v>96.688955844128174</v>
      </c>
      <c r="Q105">
        <f t="shared" si="21"/>
        <v>93.057044155871836</v>
      </c>
      <c r="R105">
        <f t="shared" si="22"/>
        <v>0.99736584412816975</v>
      </c>
      <c r="S105">
        <f t="shared" si="23"/>
        <v>-2.6345458441281697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workbookViewId="0">
      <selection activeCell="J21" sqref="J21"/>
    </sheetView>
  </sheetViews>
  <sheetFormatPr defaultRowHeight="14.4" x14ac:dyDescent="0.3"/>
  <cols>
    <col min="10" max="11" width="10.21875" bestFit="1" customWidth="1"/>
  </cols>
  <sheetData>
    <row r="1" spans="1:13" x14ac:dyDescent="0.3">
      <c r="A1" s="1" t="s">
        <v>71</v>
      </c>
      <c r="I1" s="1" t="s">
        <v>70</v>
      </c>
    </row>
    <row r="2" spans="1:13" x14ac:dyDescent="0.3">
      <c r="C2" s="1"/>
      <c r="D2" s="1"/>
    </row>
    <row r="3" spans="1:13" x14ac:dyDescent="0.3">
      <c r="C3" s="1"/>
      <c r="D3" s="1"/>
      <c r="I3" t="s">
        <v>72</v>
      </c>
      <c r="J3" t="s">
        <v>73</v>
      </c>
      <c r="K3" t="s">
        <v>74</v>
      </c>
      <c r="L3" t="s">
        <v>75</v>
      </c>
      <c r="M3" t="s">
        <v>76</v>
      </c>
    </row>
    <row r="4" spans="1:13" x14ac:dyDescent="0.3">
      <c r="C4" s="1"/>
      <c r="D4" s="1"/>
      <c r="I4">
        <v>1</v>
      </c>
      <c r="J4">
        <v>4</v>
      </c>
      <c r="K4">
        <v>5</v>
      </c>
      <c r="L4">
        <v>11</v>
      </c>
      <c r="M4">
        <v>12</v>
      </c>
    </row>
    <row r="5" spans="1:13" x14ac:dyDescent="0.3">
      <c r="C5" s="1"/>
      <c r="D5" s="1"/>
      <c r="H5" t="s">
        <v>77</v>
      </c>
      <c r="I5" s="14">
        <v>4.9885000000000002</v>
      </c>
      <c r="J5" s="20">
        <v>49.942</v>
      </c>
      <c r="K5" s="21">
        <v>1.9935000000000001E-5</v>
      </c>
      <c r="L5" s="19">
        <v>39.792999999999999</v>
      </c>
      <c r="M5" s="19">
        <v>9.8516999999999992</v>
      </c>
    </row>
    <row r="6" spans="1:13" x14ac:dyDescent="0.3">
      <c r="C6" s="1"/>
      <c r="D6" s="1"/>
      <c r="H6" t="s">
        <v>78</v>
      </c>
      <c r="I6" s="14">
        <v>8.0450999999999995E-3</v>
      </c>
      <c r="J6" s="20">
        <v>9.4315999999999997E-2</v>
      </c>
      <c r="K6" s="18">
        <v>5.9928000000000006E-8</v>
      </c>
      <c r="L6" s="19">
        <v>0.21981999999999999</v>
      </c>
      <c r="M6" s="19">
        <v>0.16663</v>
      </c>
    </row>
    <row r="7" spans="1:13" x14ac:dyDescent="0.3">
      <c r="C7" s="1"/>
      <c r="D7" s="1"/>
      <c r="H7" t="s">
        <v>79</v>
      </c>
      <c r="I7" s="14">
        <v>1.6126999999999999E-3</v>
      </c>
      <c r="J7" s="14">
        <v>1.8885E-3</v>
      </c>
      <c r="K7" s="18">
        <v>3.0060999999999998E-3</v>
      </c>
      <c r="L7" s="14">
        <v>5.5240999999999997E-3</v>
      </c>
      <c r="M7" s="20">
        <v>1.6913999999999998E-2</v>
      </c>
    </row>
    <row r="8" spans="1:13" x14ac:dyDescent="0.3">
      <c r="C8" s="1"/>
      <c r="D8" s="1"/>
    </row>
    <row r="9" spans="1:13" x14ac:dyDescent="0.3">
      <c r="C9" s="1"/>
      <c r="D9" s="1"/>
    </row>
    <row r="10" spans="1:13" x14ac:dyDescent="0.3">
      <c r="C10" s="1"/>
      <c r="D10" s="1"/>
    </row>
    <row r="11" spans="1:13" x14ac:dyDescent="0.3">
      <c r="C11" s="1"/>
      <c r="D11" s="1"/>
    </row>
    <row r="12" spans="1:13" x14ac:dyDescent="0.3">
      <c r="C12" s="1"/>
      <c r="D12" s="1"/>
    </row>
    <row r="13" spans="1:13" x14ac:dyDescent="0.3">
      <c r="C13" s="1"/>
      <c r="D13" s="1"/>
    </row>
    <row r="14" spans="1:13" x14ac:dyDescent="0.3">
      <c r="C14" s="1"/>
      <c r="D14" s="1"/>
    </row>
    <row r="15" spans="1:13" x14ac:dyDescent="0.3">
      <c r="C15" s="1"/>
      <c r="D15" s="1"/>
    </row>
    <row r="16" spans="1:13" x14ac:dyDescent="0.3">
      <c r="C16" s="1"/>
      <c r="D16" s="1"/>
    </row>
    <row r="17" spans="3:4" x14ac:dyDescent="0.3">
      <c r="C17" s="1"/>
      <c r="D17" s="1"/>
    </row>
    <row r="18" spans="3:4" x14ac:dyDescent="0.3">
      <c r="C18" s="1"/>
      <c r="D18" s="1"/>
    </row>
    <row r="19" spans="3:4" x14ac:dyDescent="0.3">
      <c r="C19" s="1"/>
      <c r="D19" s="1"/>
    </row>
    <row r="20" spans="3:4" x14ac:dyDescent="0.3">
      <c r="C20" s="1"/>
      <c r="D20" s="1"/>
    </row>
    <row r="21" spans="3:4" x14ac:dyDescent="0.3">
      <c r="C21" s="1"/>
      <c r="D21" s="1"/>
    </row>
    <row r="22" spans="3:4" x14ac:dyDescent="0.3">
      <c r="C22" s="1"/>
      <c r="D22" s="1"/>
    </row>
    <row r="23" spans="3:4" x14ac:dyDescent="0.3">
      <c r="C23" s="1"/>
      <c r="D23" s="1"/>
    </row>
    <row r="24" spans="3:4" x14ac:dyDescent="0.3">
      <c r="C24" s="1"/>
      <c r="D24" s="1"/>
    </row>
    <row r="25" spans="3:4" x14ac:dyDescent="0.3">
      <c r="C25" s="1"/>
      <c r="D25" s="1"/>
    </row>
    <row r="26" spans="3:4" x14ac:dyDescent="0.3">
      <c r="C26" s="1"/>
      <c r="D26" s="1"/>
    </row>
    <row r="27" spans="3:4" x14ac:dyDescent="0.3">
      <c r="C27" s="1"/>
      <c r="D27" s="1"/>
    </row>
    <row r="28" spans="3:4" x14ac:dyDescent="0.3">
      <c r="C28" s="1"/>
      <c r="D28" s="1"/>
    </row>
    <row r="29" spans="3:4" x14ac:dyDescent="0.3">
      <c r="C29" s="1"/>
      <c r="D29" s="1"/>
    </row>
    <row r="30" spans="3:4" x14ac:dyDescent="0.3">
      <c r="C30" s="1"/>
      <c r="D30" s="1"/>
    </row>
    <row r="31" spans="3:4" x14ac:dyDescent="0.3">
      <c r="C31" s="1"/>
      <c r="D31" s="1"/>
    </row>
    <row r="32" spans="3:4" x14ac:dyDescent="0.3">
      <c r="C32" s="1"/>
      <c r="D32" s="1"/>
    </row>
    <row r="33" spans="3:4" x14ac:dyDescent="0.3">
      <c r="C33" s="1"/>
      <c r="D33" s="1"/>
    </row>
    <row r="34" spans="3:4" x14ac:dyDescent="0.3">
      <c r="C34" s="1"/>
      <c r="D34" s="1"/>
    </row>
    <row r="35" spans="3:4" x14ac:dyDescent="0.3">
      <c r="C35" s="1"/>
      <c r="D35" s="1"/>
    </row>
    <row r="36" spans="3:4" x14ac:dyDescent="0.3">
      <c r="C36" s="1"/>
      <c r="D36" s="1"/>
    </row>
    <row r="37" spans="3:4" x14ac:dyDescent="0.3">
      <c r="C37" s="1"/>
      <c r="D37" s="1"/>
    </row>
    <row r="38" spans="3:4" x14ac:dyDescent="0.3">
      <c r="C38" s="1"/>
      <c r="D38" s="1"/>
    </row>
    <row r="39" spans="3:4" x14ac:dyDescent="0.3">
      <c r="C39" s="1"/>
      <c r="D39" s="1"/>
    </row>
    <row r="40" spans="3:4" x14ac:dyDescent="0.3">
      <c r="C40" s="1"/>
      <c r="D40" s="1"/>
    </row>
    <row r="41" spans="3:4" x14ac:dyDescent="0.3">
      <c r="C41" s="1"/>
      <c r="D41" s="1"/>
    </row>
    <row r="42" spans="3:4" x14ac:dyDescent="0.3">
      <c r="C42" s="1"/>
      <c r="D42" s="1"/>
    </row>
    <row r="43" spans="3:4" x14ac:dyDescent="0.3">
      <c r="C43" s="1"/>
      <c r="D43" s="1"/>
    </row>
    <row r="44" spans="3:4" x14ac:dyDescent="0.3">
      <c r="C44" s="1"/>
      <c r="D44" s="1"/>
    </row>
    <row r="45" spans="3:4" x14ac:dyDescent="0.3">
      <c r="C45" s="1"/>
      <c r="D45" s="1"/>
    </row>
    <row r="46" spans="3:4" x14ac:dyDescent="0.3">
      <c r="C46" s="1"/>
      <c r="D46" s="1"/>
    </row>
    <row r="47" spans="3:4" x14ac:dyDescent="0.3">
      <c r="C47" s="1"/>
      <c r="D47" s="1"/>
    </row>
    <row r="48" spans="3:4" x14ac:dyDescent="0.3">
      <c r="C48" s="1"/>
      <c r="D48" s="1"/>
    </row>
    <row r="49" spans="3:4" x14ac:dyDescent="0.3">
      <c r="C49" s="1"/>
      <c r="D49" s="1"/>
    </row>
    <row r="50" spans="3:4" x14ac:dyDescent="0.3">
      <c r="C50" s="1"/>
      <c r="D50" s="1"/>
    </row>
    <row r="51" spans="3:4" x14ac:dyDescent="0.3">
      <c r="C51" s="1"/>
      <c r="D51" s="1"/>
    </row>
    <row r="52" spans="3:4" x14ac:dyDescent="0.3">
      <c r="C52" s="1"/>
      <c r="D52" s="1"/>
    </row>
    <row r="53" spans="3:4" x14ac:dyDescent="0.3">
      <c r="C53" s="1"/>
      <c r="D53" s="1"/>
    </row>
    <row r="54" spans="3:4" x14ac:dyDescent="0.3">
      <c r="C54" s="1"/>
      <c r="D54" s="1"/>
    </row>
    <row r="55" spans="3:4" x14ac:dyDescent="0.3">
      <c r="C55" s="1"/>
      <c r="D55" s="1"/>
    </row>
    <row r="56" spans="3:4" x14ac:dyDescent="0.3">
      <c r="C56" s="1"/>
      <c r="D56" s="1"/>
    </row>
    <row r="57" spans="3:4" x14ac:dyDescent="0.3">
      <c r="C57" s="1"/>
      <c r="D57" s="1"/>
    </row>
    <row r="58" spans="3:4" x14ac:dyDescent="0.3">
      <c r="C58" s="1"/>
      <c r="D58" s="1"/>
    </row>
    <row r="59" spans="3:4" x14ac:dyDescent="0.3">
      <c r="C59" s="1"/>
      <c r="D59" s="1"/>
    </row>
    <row r="60" spans="3:4" x14ac:dyDescent="0.3">
      <c r="C60" s="1"/>
      <c r="D60" s="1"/>
    </row>
    <row r="61" spans="3:4" x14ac:dyDescent="0.3">
      <c r="C61" s="1"/>
      <c r="D61" s="1"/>
    </row>
    <row r="62" spans="3:4" x14ac:dyDescent="0.3">
      <c r="C62" s="1"/>
      <c r="D62" s="1"/>
    </row>
    <row r="63" spans="3:4" x14ac:dyDescent="0.3">
      <c r="C63" s="1"/>
      <c r="D63" s="1"/>
    </row>
    <row r="64" spans="3:4" x14ac:dyDescent="0.3">
      <c r="C64" s="1"/>
      <c r="D64" s="1"/>
    </row>
    <row r="65" spans="3:4" x14ac:dyDescent="0.3">
      <c r="C65" s="1"/>
      <c r="D65" s="1"/>
    </row>
    <row r="66" spans="3:4" x14ac:dyDescent="0.3">
      <c r="C66" s="1"/>
      <c r="D66" s="1"/>
    </row>
    <row r="67" spans="3:4" x14ac:dyDescent="0.3">
      <c r="C67" s="1"/>
      <c r="D67" s="1"/>
    </row>
    <row r="68" spans="3:4" x14ac:dyDescent="0.3">
      <c r="C68" s="1"/>
      <c r="D68" s="1"/>
    </row>
    <row r="69" spans="3:4" x14ac:dyDescent="0.3">
      <c r="C69" s="1"/>
      <c r="D69" s="1"/>
    </row>
    <row r="70" spans="3:4" x14ac:dyDescent="0.3">
      <c r="C70" s="1"/>
      <c r="D70" s="1"/>
    </row>
    <row r="71" spans="3:4" x14ac:dyDescent="0.3">
      <c r="C71" s="1"/>
      <c r="D71" s="1"/>
    </row>
    <row r="72" spans="3:4" x14ac:dyDescent="0.3">
      <c r="C72" s="1"/>
      <c r="D72" s="1"/>
    </row>
    <row r="73" spans="3:4" x14ac:dyDescent="0.3">
      <c r="C73" s="1"/>
      <c r="D73" s="1"/>
    </row>
    <row r="74" spans="3:4" x14ac:dyDescent="0.3">
      <c r="C74" s="1"/>
      <c r="D74" s="1"/>
    </row>
    <row r="75" spans="3:4" x14ac:dyDescent="0.3">
      <c r="C75" s="1"/>
      <c r="D75" s="1"/>
    </row>
    <row r="76" spans="3:4" x14ac:dyDescent="0.3">
      <c r="C76" s="1"/>
      <c r="D76" s="1"/>
    </row>
    <row r="77" spans="3:4" x14ac:dyDescent="0.3">
      <c r="C77" s="1"/>
      <c r="D77" s="1"/>
    </row>
    <row r="78" spans="3:4" x14ac:dyDescent="0.3">
      <c r="C78" s="1"/>
      <c r="D78" s="1"/>
    </row>
    <row r="79" spans="3:4" x14ac:dyDescent="0.3">
      <c r="C79" s="1"/>
      <c r="D79" s="1"/>
    </row>
    <row r="80" spans="3:4" x14ac:dyDescent="0.3">
      <c r="C80" s="1"/>
      <c r="D80" s="1"/>
    </row>
    <row r="81" spans="3:4" x14ac:dyDescent="0.3">
      <c r="C81" s="1"/>
      <c r="D81" s="1"/>
    </row>
    <row r="82" spans="3:4" x14ac:dyDescent="0.3">
      <c r="C82" s="1"/>
      <c r="D82" s="1"/>
    </row>
    <row r="83" spans="3:4" x14ac:dyDescent="0.3">
      <c r="C83" s="1"/>
      <c r="D83" s="1"/>
    </row>
    <row r="84" spans="3:4" x14ac:dyDescent="0.3">
      <c r="C84" s="1"/>
      <c r="D84" s="1"/>
    </row>
    <row r="85" spans="3:4" x14ac:dyDescent="0.3">
      <c r="C85" s="1"/>
      <c r="D85" s="1"/>
    </row>
    <row r="86" spans="3:4" x14ac:dyDescent="0.3">
      <c r="C86" s="1"/>
      <c r="D86" s="1"/>
    </row>
    <row r="87" spans="3:4" x14ac:dyDescent="0.3">
      <c r="C87" s="1"/>
      <c r="D87" s="1"/>
    </row>
    <row r="88" spans="3:4" x14ac:dyDescent="0.3">
      <c r="C88" s="1"/>
      <c r="D88" s="1"/>
    </row>
    <row r="89" spans="3:4" x14ac:dyDescent="0.3">
      <c r="C89" s="1"/>
      <c r="D89" s="1"/>
    </row>
    <row r="90" spans="3:4" x14ac:dyDescent="0.3">
      <c r="C90" s="1"/>
      <c r="D90" s="1"/>
    </row>
    <row r="91" spans="3:4" x14ac:dyDescent="0.3">
      <c r="C91" s="1"/>
      <c r="D91" s="1"/>
    </row>
    <row r="92" spans="3:4" x14ac:dyDescent="0.3">
      <c r="C92" s="1"/>
      <c r="D92" s="1"/>
    </row>
    <row r="93" spans="3:4" x14ac:dyDescent="0.3">
      <c r="C93" s="1"/>
      <c r="D93" s="1"/>
    </row>
    <row r="94" spans="3:4" x14ac:dyDescent="0.3">
      <c r="C94" s="1"/>
      <c r="D94" s="1"/>
    </row>
    <row r="95" spans="3:4" x14ac:dyDescent="0.3">
      <c r="C95" s="1"/>
      <c r="D95" s="1"/>
    </row>
    <row r="96" spans="3:4" x14ac:dyDescent="0.3">
      <c r="C96" s="1"/>
      <c r="D96" s="1"/>
    </row>
    <row r="97" spans="3:4" x14ac:dyDescent="0.3">
      <c r="C97" s="1"/>
      <c r="D97" s="1"/>
    </row>
    <row r="98" spans="3:4" x14ac:dyDescent="0.3">
      <c r="C98" s="1"/>
      <c r="D98" s="1"/>
    </row>
    <row r="99" spans="3:4" x14ac:dyDescent="0.3">
      <c r="C99" s="1"/>
      <c r="D99" s="1"/>
    </row>
    <row r="100" spans="3:4" x14ac:dyDescent="0.3">
      <c r="C100" s="1"/>
      <c r="D100" s="1"/>
    </row>
    <row r="101" spans="3:4" x14ac:dyDescent="0.3">
      <c r="C101" s="1"/>
      <c r="D101" s="1"/>
    </row>
    <row r="102" spans="3:4" x14ac:dyDescent="0.3">
      <c r="C102" s="1"/>
      <c r="D102" s="1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finding model</vt:lpstr>
      <vt:lpstr>data analysis</vt:lpstr>
      <vt:lpstr>err</vt:lpstr>
      <vt:lpstr>Fit comparison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alasia</dc:creator>
  <cp:lastModifiedBy>alasia</cp:lastModifiedBy>
  <dcterms:created xsi:type="dcterms:W3CDTF">2012-07-25T13:19:47Z</dcterms:created>
  <dcterms:modified xsi:type="dcterms:W3CDTF">2013-03-05T17:39:14Z</dcterms:modified>
</cp:coreProperties>
</file>